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autoCompressPictures="0"/>
  <bookViews>
    <workbookView xWindow="0" yWindow="0" windowWidth="24000" windowHeight="11020" activeTab="1"/>
  </bookViews>
  <sheets>
    <sheet name="Government rev" sheetId="1" r:id="rId1"/>
    <sheet name="Gov expense" sheetId="5" r:id="rId2"/>
    <sheet name="M&amp;D Rev" sheetId="3" r:id="rId3"/>
    <sheet name="M&amp;D Exp" sheetId="7" r:id="rId4"/>
    <sheet name="M&amp;D Rev(Outside union bud)" sheetId="16" r:id="rId5"/>
    <sheet name="M&amp;D Exp(Outside union Bud)" sheetId="17" r:id="rId6"/>
    <sheet name="NBO Rev" sheetId="2" r:id="rId7"/>
    <sheet name="NBO Exp" sheetId="11" r:id="rId8"/>
    <sheet name="Others" sheetId="4" r:id="rId9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O18" i="2"/>
  <c r="L18" i="2"/>
  <c r="J18" i="2"/>
  <c r="I18" i="2"/>
  <c r="F18" i="2"/>
  <c r="O8" i="11"/>
  <c r="F9" i="11"/>
  <c r="J9" i="11"/>
  <c r="L9" i="11"/>
  <c r="P19" i="3"/>
  <c r="P17" i="3"/>
  <c r="O15" i="1"/>
  <c r="O9" i="11"/>
  <c r="P9" i="3"/>
  <c r="E67" i="3"/>
  <c r="P16" i="3"/>
  <c r="P18" i="3"/>
  <c r="P20" i="3"/>
  <c r="P31" i="3"/>
  <c r="P32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F19" i="1"/>
  <c r="I19" i="1"/>
  <c r="J19" i="1"/>
  <c r="L19" i="1"/>
  <c r="O8" i="16"/>
  <c r="O13" i="16"/>
  <c r="L9" i="17"/>
  <c r="L10" i="17"/>
  <c r="I10" i="17"/>
  <c r="G10" i="17"/>
  <c r="D10" i="17"/>
  <c r="F13" i="16"/>
  <c r="L57" i="7"/>
  <c r="E58" i="7"/>
  <c r="F58" i="7"/>
  <c r="G58" i="7"/>
  <c r="H58" i="7"/>
  <c r="I58" i="7"/>
  <c r="J58" i="7"/>
  <c r="K58" i="7"/>
  <c r="D58" i="7"/>
  <c r="L12" i="7"/>
  <c r="O67" i="3"/>
  <c r="N67" i="3"/>
  <c r="M67" i="3"/>
  <c r="L67" i="3"/>
  <c r="K67" i="3"/>
  <c r="J67" i="3"/>
  <c r="I67" i="3"/>
  <c r="H67" i="3"/>
  <c r="F67" i="3"/>
  <c r="G67" i="3"/>
  <c r="L9" i="5"/>
  <c r="L8" i="5"/>
  <c r="L10" i="5"/>
  <c r="L11" i="5"/>
  <c r="L12" i="5"/>
  <c r="L13" i="5"/>
  <c r="L14" i="5"/>
  <c r="L15" i="5"/>
  <c r="L16" i="5"/>
  <c r="L17" i="5"/>
  <c r="L18" i="5"/>
  <c r="E19" i="5"/>
  <c r="F19" i="5"/>
  <c r="G19" i="5"/>
  <c r="D19" i="5"/>
  <c r="O9" i="1"/>
  <c r="O10" i="1"/>
  <c r="O11" i="1"/>
  <c r="O12" i="1"/>
  <c r="O13" i="1"/>
  <c r="O14" i="1"/>
  <c r="O16" i="1"/>
  <c r="O17" i="1"/>
  <c r="O18" i="1"/>
  <c r="O8" i="1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3" i="7"/>
  <c r="L11" i="7"/>
  <c r="L10" i="7"/>
  <c r="L9" i="7"/>
  <c r="L58" i="7"/>
  <c r="L19" i="5"/>
  <c r="O19" i="1"/>
</calcChain>
</file>

<file path=xl/comments1.xml><?xml version="1.0" encoding="utf-8"?>
<comments xmlns="http://schemas.openxmlformats.org/spreadsheetml/2006/main">
  <authors>
    <author>fujitsu</author>
  </authors>
  <commentList>
    <comment ref="P53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Actual Total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F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G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H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I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K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L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M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N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O67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actual total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official amount but not correct.  Wrong figure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The official amount but incorrect.  Wrong figures</t>
        </r>
      </text>
    </comment>
  </commentList>
</comments>
</file>

<file path=xl/sharedStrings.xml><?xml version="1.0" encoding="utf-8"?>
<sst xmlns="http://schemas.openxmlformats.org/spreadsheetml/2006/main" count="658" uniqueCount="182">
  <si>
    <t>No.</t>
  </si>
  <si>
    <t>Subject</t>
  </si>
  <si>
    <t>Person In-charge</t>
  </si>
  <si>
    <t>Interest</t>
  </si>
  <si>
    <t>Debt</t>
  </si>
  <si>
    <t>Loans</t>
  </si>
  <si>
    <t>President</t>
  </si>
  <si>
    <t>President or the person given authority by the president</t>
  </si>
  <si>
    <t>Union Government</t>
  </si>
  <si>
    <t>Union Supreme Court</t>
  </si>
  <si>
    <t>Union Attorney-General or the person given authority by the Union Attorney-General</t>
  </si>
  <si>
    <t>Union Attorney General</t>
  </si>
  <si>
    <t>Union Auditor General</t>
  </si>
  <si>
    <t>Union Auditor General or the person given authority by the Union Auditor General</t>
  </si>
  <si>
    <t>Union Civil Service Board</t>
  </si>
  <si>
    <t>Total</t>
  </si>
  <si>
    <t>Expenditure</t>
  </si>
  <si>
    <t>Aid</t>
  </si>
  <si>
    <t>Capital Expenditure</t>
  </si>
  <si>
    <t>Borrowing</t>
  </si>
  <si>
    <t>Investments in organizations</t>
  </si>
  <si>
    <t>Savings</t>
  </si>
  <si>
    <t>Revenue</t>
  </si>
  <si>
    <t>Ditto</t>
  </si>
  <si>
    <t>Union Ministries and Directorates</t>
  </si>
  <si>
    <t>Tax on usage of national properties</t>
  </si>
  <si>
    <t>Tax on water and irrigations</t>
  </si>
  <si>
    <t>Tax on lakes</t>
  </si>
  <si>
    <t xml:space="preserve">Tax on rubber </t>
  </si>
  <si>
    <t>Tax on land</t>
  </si>
  <si>
    <t>Income tax</t>
  </si>
  <si>
    <t>Tax on income and property</t>
  </si>
  <si>
    <t>Myanmar lottery</t>
  </si>
  <si>
    <t>Licence fees on imports</t>
  </si>
  <si>
    <t>Tax on trade</t>
  </si>
  <si>
    <t>Home Affairs</t>
  </si>
  <si>
    <t>Border Affairs</t>
  </si>
  <si>
    <t>Foreign Affairs</t>
  </si>
  <si>
    <t>Information</t>
  </si>
  <si>
    <t>Culture</t>
  </si>
  <si>
    <t>Agriculture and Irrigation</t>
  </si>
  <si>
    <t>Religious Affairs</t>
  </si>
  <si>
    <t>Co-operative</t>
  </si>
  <si>
    <t>Livestock and Fisheries</t>
  </si>
  <si>
    <t>Industry</t>
  </si>
  <si>
    <t>President Office</t>
  </si>
  <si>
    <t>Rail Transportation</t>
  </si>
  <si>
    <t>Construction</t>
  </si>
  <si>
    <t>National Planning and Economic Development</t>
  </si>
  <si>
    <t>Energy</t>
  </si>
  <si>
    <t>Immigration and Populations</t>
  </si>
  <si>
    <t>Science and Technology</t>
  </si>
  <si>
    <t>Hotel and Tourism</t>
  </si>
  <si>
    <t>Sports</t>
  </si>
  <si>
    <t>Education</t>
  </si>
  <si>
    <t>Health</t>
  </si>
  <si>
    <t>Pension and Rewards</t>
  </si>
  <si>
    <t>Tax Revenue</t>
  </si>
  <si>
    <t>Interest Revenue</t>
  </si>
  <si>
    <t>Capital Revenue</t>
  </si>
  <si>
    <t>Revenue from Organizations' Investments</t>
  </si>
  <si>
    <t>Revenue from Savings</t>
  </si>
  <si>
    <t>Rewards and Lump Sum Pension</t>
  </si>
  <si>
    <t>Aid/Loans to Kachin State Government</t>
  </si>
  <si>
    <t>Aid/Loans to Kayar State Government</t>
  </si>
  <si>
    <t>Aid/Loans to Kayin State Government</t>
  </si>
  <si>
    <t>Aid/Loans to Chin State Government</t>
  </si>
  <si>
    <t>Aid/Loans to Saging Region Government</t>
  </si>
  <si>
    <t>Aid/Loans to Taninthar Region Government</t>
  </si>
  <si>
    <t>Aid/Loans to Bago Region Government</t>
  </si>
  <si>
    <t>Aid/Loans to Magwe Region Government</t>
  </si>
  <si>
    <t>Aid/Loans to Mandalay Region Government</t>
  </si>
  <si>
    <t>Aid/Loans to Mon State Government</t>
  </si>
  <si>
    <t>Aid/Loans to Rakhine State Government</t>
  </si>
  <si>
    <t>Aid/Loans to Yangon State Government</t>
  </si>
  <si>
    <t>Aid/Loans to Shan State Government</t>
  </si>
  <si>
    <t>Aid/Loans to Irrawaddy Region Government</t>
  </si>
  <si>
    <t>Naypyitaw City Development Committee</t>
  </si>
  <si>
    <t>Sales on stamps</t>
  </si>
  <si>
    <t>Tax on extracting from forest</t>
  </si>
  <si>
    <t>Tax on extracting minerals</t>
  </si>
  <si>
    <t>Defence</t>
  </si>
  <si>
    <t>Foreign Aid</t>
  </si>
  <si>
    <t>Returns on Loans</t>
  </si>
  <si>
    <t>Revenue from State Economic Enterprises</t>
  </si>
  <si>
    <t>Table (1)</t>
  </si>
  <si>
    <t>(Kyats in millions)</t>
  </si>
  <si>
    <t>Chairman of Union Election Commission or the person given authority by the Chairman of the Union Election Commission</t>
  </si>
  <si>
    <t>Union Supreme Judge or the person given authority by the Union Supreme Judge</t>
  </si>
  <si>
    <t>Speaker or the person given authority by the Speaker</t>
  </si>
  <si>
    <t>President or the person given authority by the President</t>
  </si>
  <si>
    <t>Grants</t>
  </si>
  <si>
    <t>Borrows</t>
  </si>
  <si>
    <t>Payable on Borrow</t>
  </si>
  <si>
    <t>Table (3)</t>
  </si>
  <si>
    <t>Excise Tax</t>
  </si>
  <si>
    <t>Domestic products and public consumption tax</t>
  </si>
  <si>
    <t>Transportation tax</t>
  </si>
  <si>
    <t>Communication and Information Technology</t>
  </si>
  <si>
    <t>Transpotation</t>
  </si>
  <si>
    <t>Environmental Conservation and Forestry</t>
  </si>
  <si>
    <t>Electric Power</t>
  </si>
  <si>
    <t>Commerce and Trade</t>
  </si>
  <si>
    <t>Person in Charge</t>
  </si>
  <si>
    <t>Mines</t>
  </si>
  <si>
    <t xml:space="preserve">Ministry of Labour, Employment and Social Security </t>
  </si>
  <si>
    <t>Savings and Lump sum Pension</t>
  </si>
  <si>
    <t>Payable on Loans</t>
  </si>
  <si>
    <t>Table (4)</t>
  </si>
  <si>
    <t>State Economic Enterprises</t>
  </si>
  <si>
    <t>State Economic Enterprises under the Ministry of Information</t>
  </si>
  <si>
    <t>State Economic Enterprises under the Ministry of Agriculture and Irrigation</t>
  </si>
  <si>
    <t>State Economic Enterprises under the Ministry of Rail Transportation</t>
  </si>
  <si>
    <t>State Economic Enterprises under the Ministry of Mines</t>
  </si>
  <si>
    <t>State Economic Enterprises under the Ministry of Transportation</t>
  </si>
  <si>
    <t>State Economic Enterprises under the Ministry of Energy</t>
  </si>
  <si>
    <t>Table (5)</t>
  </si>
  <si>
    <t>State Economic Enterprises under the Ministry Communication and Information Technology</t>
  </si>
  <si>
    <t>State Economic Enterprises under the Ministry of Environmental Conservation and Forestry</t>
  </si>
  <si>
    <t>State Economic Enterprises under the Ministry of Electricity Power</t>
  </si>
  <si>
    <t>State Economic Enterprises under the Ministry of Industry</t>
  </si>
  <si>
    <t>Table (6)</t>
  </si>
  <si>
    <t>State Economic Enterprises Outside Union Budget</t>
  </si>
  <si>
    <t>Table (7)</t>
  </si>
  <si>
    <t>Table (8)</t>
  </si>
  <si>
    <t>(Kyats in million)</t>
  </si>
  <si>
    <t>Table (9)</t>
  </si>
  <si>
    <t>Table (10)</t>
  </si>
  <si>
    <t>Grant</t>
  </si>
  <si>
    <t>Table (11)</t>
  </si>
  <si>
    <t>Table (13)</t>
  </si>
  <si>
    <t>Table (12)</t>
  </si>
  <si>
    <t>Socialwelfare, Relief and Resettlement</t>
  </si>
  <si>
    <t>Naypyitaw Council</t>
  </si>
  <si>
    <t>Pyithu Hluttaw</t>
  </si>
  <si>
    <t>Tax on oil and natural gas</t>
  </si>
  <si>
    <t xml:space="preserve"> fees from telephone operators</t>
  </si>
  <si>
    <t>fees from extracting electric power</t>
  </si>
  <si>
    <t>Tax on minerals and precious gems</t>
  </si>
  <si>
    <t>Income from State Economic Enterprises</t>
  </si>
  <si>
    <t>Borrowings</t>
  </si>
  <si>
    <t>Union Ministries and Directorates Outside Union Budget</t>
  </si>
  <si>
    <t>Table (14)</t>
  </si>
  <si>
    <t>Table (15)</t>
  </si>
  <si>
    <t>Table (2)</t>
  </si>
  <si>
    <t>Finance</t>
  </si>
  <si>
    <t>President, Union Government, Pyidaungsu Hluttaw, Pyithu Hluttaw, Amyothar Hluttaw, Union Supreme Court, Constitutional Tribunal of the Union, Union Election Commission, Union Attorney General, Union Auditor General and Union Civil Service Board</t>
  </si>
  <si>
    <t>Constitutional Tribunal of the Union</t>
  </si>
  <si>
    <t>Union Election Commission</t>
  </si>
  <si>
    <t>Pyidaungsu Hluttaw</t>
  </si>
  <si>
    <t>Amyothar Hluttaw</t>
  </si>
  <si>
    <t>Speaker of Pyithu Hluttaw or the person given authority by the Speaker of Pyithu Hluttaw</t>
  </si>
  <si>
    <t>Speaker of Amyothar Hluttaw or the person given authority by the Speaker of Amyothar Hluttaw</t>
  </si>
  <si>
    <t>Chairman of Union Constitutional Trubunal or the person given authority by the Chairman of the Union Constitutional Trubunal</t>
  </si>
  <si>
    <t>Chairman of Union Civil Service Board or the person given authority by the Chairman of Union Civil Service Board</t>
  </si>
  <si>
    <t>Other Current Revenue</t>
  </si>
  <si>
    <t>Current Expenditure</t>
  </si>
  <si>
    <t>Customs duties</t>
  </si>
  <si>
    <t>Income from State Economic Enterprises outside union budget</t>
  </si>
  <si>
    <t>Central Bank of Myanmar</t>
  </si>
  <si>
    <t xml:space="preserve">Finance </t>
  </si>
  <si>
    <t>Social welfare, Relief and Resettlemen</t>
  </si>
  <si>
    <t>Reserve Fund</t>
  </si>
  <si>
    <t>Aid to Regions/States as the Development Fund of Pyidaungsu Hluttaw</t>
  </si>
  <si>
    <t xml:space="preserve">Responsible people shown in Table(1),(2), (3) and (7) or the person given authority by these responsible people </t>
  </si>
  <si>
    <t xml:space="preserve"> Investment money in Organizations </t>
  </si>
  <si>
    <t>Payable on loan</t>
  </si>
  <si>
    <t>working capital which are to be carried out on own budget</t>
  </si>
  <si>
    <t>14(12+13)</t>
  </si>
  <si>
    <t xml:space="preserve">State Economic Enterprises under the Ministry of Finance </t>
  </si>
  <si>
    <t>Investment money in Organizations</t>
  </si>
  <si>
    <t>State Economic Enterprises under the Ministry of Finance</t>
  </si>
  <si>
    <t>Cantonment Municipalities</t>
  </si>
  <si>
    <t xml:space="preserve">Cantonment Municipalities under the Ministry of Defence </t>
  </si>
  <si>
    <t xml:space="preserve"> Investment money in organizations</t>
  </si>
  <si>
    <t>Current  Expenditure</t>
  </si>
  <si>
    <t>Nay Pyi Taw Council</t>
  </si>
  <si>
    <t>Chairman of Nay Pyi Taw Council or the person given authority by the Chairman of Nay Pyi Taw Council</t>
  </si>
  <si>
    <t>Table (16)</t>
  </si>
  <si>
    <t>Chairman of Nay Pyi Taw Development Committee or the person given authority by the Chairman of Nay Pyi Taw Development Committee</t>
  </si>
  <si>
    <t>Table (17)</t>
  </si>
  <si>
    <t>Table (18)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</si>
</sst>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"/>
    <numFmt numFmtId="165" formatCode="#,##0.000"/>
    <numFmt numFmtId="166" formatCode="_(* #,##0.000_);_(* \(#,##0.000\);_(* &quot;-&quot;??_);_(@_)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8">
    <xf numFmtId="0" fontId="0" fillId="0" borderId="0" xfId="0"/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/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4" xfId="0" applyBorder="1"/>
    <xf numFmtId="0" fontId="1" fillId="0" borderId="0" xfId="0" applyFont="1" applyAlignment="1"/>
    <xf numFmtId="0" fontId="0" fillId="0" borderId="0" xfId="0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vertical="top"/>
    </xf>
    <xf numFmtId="0" fontId="3" fillId="0" borderId="0" xfId="0" applyFont="1" applyBorder="1"/>
    <xf numFmtId="164" fontId="3" fillId="0" borderId="2" xfId="0" applyNumberFormat="1" applyFont="1" applyBorder="1"/>
    <xf numFmtId="164" fontId="3" fillId="0" borderId="4" xfId="0" applyNumberFormat="1" applyFont="1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/>
    <xf numFmtId="164" fontId="3" fillId="0" borderId="2" xfId="0" applyNumberFormat="1" applyFont="1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0" borderId="4" xfId="0" applyNumberFormat="1" applyBorder="1"/>
    <xf numFmtId="164" fontId="0" fillId="0" borderId="10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/>
    <xf numFmtId="164" fontId="0" fillId="0" borderId="0" xfId="0" applyNumberFormat="1" applyBorder="1" applyAlignment="1">
      <alignment vertical="top"/>
    </xf>
    <xf numFmtId="164" fontId="0" fillId="0" borderId="14" xfId="0" applyNumberFormat="1" applyBorder="1"/>
    <xf numFmtId="164" fontId="0" fillId="0" borderId="0" xfId="0" applyNumberForma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164" fontId="2" fillId="0" borderId="18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164" fontId="2" fillId="0" borderId="23" xfId="0" applyNumberFormat="1" applyFont="1" applyBorder="1" applyAlignment="1">
      <alignment horizontal="center" vertical="top" wrapText="1"/>
    </xf>
    <xf numFmtId="164" fontId="2" fillId="0" borderId="24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Alignment="1"/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30" xfId="0" applyFont="1" applyBorder="1" applyAlignment="1">
      <alignment wrapText="1"/>
    </xf>
    <xf numFmtId="0" fontId="2" fillId="0" borderId="30" xfId="0" applyFont="1" applyBorder="1" applyAlignment="1">
      <alignment vertical="top" wrapText="1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164" fontId="3" fillId="0" borderId="2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/>
    </xf>
    <xf numFmtId="164" fontId="3" fillId="0" borderId="3" xfId="0" applyNumberFormat="1" applyFont="1" applyBorder="1" applyAlignment="1">
      <alignment horizontal="right" vertical="top"/>
    </xf>
    <xf numFmtId="164" fontId="3" fillId="0" borderId="4" xfId="0" applyNumberFormat="1" applyFont="1" applyBorder="1" applyAlignment="1">
      <alignment horizontal="righ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vertical="top"/>
    </xf>
    <xf numFmtId="164" fontId="3" fillId="0" borderId="8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4" xfId="0" applyFont="1" applyFill="1" applyBorder="1" applyAlignment="1">
      <alignment horizontal="right" wrapText="1"/>
    </xf>
    <xf numFmtId="0" fontId="3" fillId="0" borderId="14" xfId="0" applyFont="1" applyBorder="1"/>
    <xf numFmtId="164" fontId="3" fillId="0" borderId="1" xfId="0" applyNumberFormat="1" applyFont="1" applyBorder="1" applyAlignment="1">
      <alignment horizontal="right" vertical="top" wrapText="1"/>
    </xf>
    <xf numFmtId="164" fontId="3" fillId="0" borderId="8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0" fontId="3" fillId="0" borderId="0" xfId="0" applyFont="1" applyBorder="1" applyAlignment="1">
      <alignment horizontal="right"/>
    </xf>
    <xf numFmtId="0" fontId="0" fillId="0" borderId="4" xfId="0" applyBorder="1" applyAlignment="1">
      <alignment vertical="top"/>
    </xf>
    <xf numFmtId="164" fontId="0" fillId="0" borderId="4" xfId="0" applyNumberForma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vertical="top"/>
    </xf>
    <xf numFmtId="0" fontId="3" fillId="0" borderId="12" xfId="0" applyFont="1" applyBorder="1"/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3" fillId="0" borderId="11" xfId="0" applyFont="1" applyBorder="1"/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vertical="top"/>
    </xf>
    <xf numFmtId="0" fontId="3" fillId="0" borderId="14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1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4" fillId="0" borderId="0" xfId="0" applyFont="1" applyAlignment="1"/>
    <xf numFmtId="164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2" fillId="0" borderId="34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6" fontId="5" fillId="0" borderId="0" xfId="1" applyNumberFormat="1" applyFont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Alignment="1">
      <alignment horizontal="center"/>
    </xf>
    <xf numFmtId="166" fontId="5" fillId="0" borderId="4" xfId="1" applyNumberFormat="1" applyFont="1" applyBorder="1" applyAlignment="1">
      <alignment horizontal="center" vertical="center" wrapText="1"/>
    </xf>
    <xf numFmtId="166" fontId="2" fillId="0" borderId="0" xfId="1" applyNumberFormat="1" applyFont="1" applyBorder="1" applyAlignment="1">
      <alignment vertical="top"/>
    </xf>
    <xf numFmtId="166" fontId="2" fillId="0" borderId="2" xfId="1" applyNumberFormat="1" applyFont="1" applyBorder="1" applyAlignment="1">
      <alignment vertical="top"/>
    </xf>
    <xf numFmtId="166" fontId="2" fillId="0" borderId="0" xfId="1" applyNumberFormat="1" applyFont="1" applyBorder="1"/>
    <xf numFmtId="166" fontId="2" fillId="0" borderId="2" xfId="1" applyNumberFormat="1" applyFont="1" applyBorder="1"/>
    <xf numFmtId="166" fontId="2" fillId="0" borderId="14" xfId="1" applyNumberFormat="1" applyFont="1" applyBorder="1"/>
    <xf numFmtId="0" fontId="9" fillId="0" borderId="0" xfId="0" applyFont="1" applyAlignment="1">
      <alignment vertical="top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66" fontId="11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166" fontId="9" fillId="0" borderId="0" xfId="1" applyNumberFormat="1" applyFont="1"/>
    <xf numFmtId="0" fontId="9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7" xfId="0" applyFont="1" applyBorder="1" applyAlignment="1">
      <alignment vertical="top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vertical="top" wrapText="1"/>
    </xf>
    <xf numFmtId="0" fontId="9" fillId="0" borderId="27" xfId="0" applyFont="1" applyBorder="1" applyAlignment="1">
      <alignment horizontal="left" vertical="top" wrapText="1"/>
    </xf>
    <xf numFmtId="164" fontId="9" fillId="0" borderId="27" xfId="0" applyNumberFormat="1" applyFont="1" applyBorder="1" applyAlignment="1">
      <alignment vertical="top"/>
    </xf>
    <xf numFmtId="164" fontId="9" fillId="0" borderId="29" xfId="0" applyNumberFormat="1" applyFont="1" applyBorder="1" applyAlignment="1">
      <alignment vertical="top"/>
    </xf>
    <xf numFmtId="0" fontId="9" fillId="0" borderId="30" xfId="0" applyFont="1" applyBorder="1" applyAlignment="1">
      <alignment vertical="top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wrapText="1"/>
    </xf>
    <xf numFmtId="0" fontId="9" fillId="0" borderId="30" xfId="0" applyFont="1" applyBorder="1" applyAlignment="1">
      <alignment horizontal="center" vertical="center" wrapText="1"/>
    </xf>
    <xf numFmtId="166" fontId="9" fillId="0" borderId="30" xfId="1" applyNumberFormat="1" applyFont="1" applyBorder="1"/>
    <xf numFmtId="164" fontId="9" fillId="0" borderId="30" xfId="0" applyNumberFormat="1" applyFont="1" applyBorder="1"/>
    <xf numFmtId="0" fontId="9" fillId="0" borderId="30" xfId="0" applyFont="1" applyBorder="1" applyAlignment="1">
      <alignment vertical="top" wrapText="1"/>
    </xf>
    <xf numFmtId="0" fontId="9" fillId="0" borderId="31" xfId="0" applyFont="1" applyBorder="1"/>
    <xf numFmtId="166" fontId="9" fillId="0" borderId="31" xfId="1" applyNumberFormat="1" applyFont="1" applyBorder="1"/>
    <xf numFmtId="0" fontId="9" fillId="0" borderId="32" xfId="0" applyFont="1" applyBorder="1" applyAlignment="1">
      <alignment vertical="top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wrapText="1"/>
    </xf>
    <xf numFmtId="0" fontId="9" fillId="0" borderId="32" xfId="0" applyFont="1" applyBorder="1" applyAlignment="1">
      <alignment horizontal="center" vertical="center" wrapText="1"/>
    </xf>
    <xf numFmtId="166" fontId="9" fillId="0" borderId="33" xfId="1" applyNumberFormat="1" applyFont="1" applyBorder="1"/>
    <xf numFmtId="164" fontId="9" fillId="0" borderId="32" xfId="0" applyNumberFormat="1" applyFont="1" applyBorder="1"/>
    <xf numFmtId="0" fontId="9" fillId="0" borderId="4" xfId="0" applyFont="1" applyBorder="1" applyAlignment="1">
      <alignment vertical="top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wrapText="1"/>
    </xf>
    <xf numFmtId="0" fontId="9" fillId="0" borderId="4" xfId="0" applyFont="1" applyBorder="1" applyAlignment="1">
      <alignment horizontal="right"/>
    </xf>
    <xf numFmtId="164" fontId="9" fillId="0" borderId="4" xfId="0" applyNumberFormat="1" applyFont="1" applyBorder="1"/>
    <xf numFmtId="165" fontId="9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left" vertical="top" wrapText="1"/>
    </xf>
    <xf numFmtId="0" fontId="9" fillId="2" borderId="30" xfId="0" applyFont="1" applyFill="1" applyBorder="1" applyAlignment="1">
      <alignment wrapText="1"/>
    </xf>
    <xf numFmtId="0" fontId="2" fillId="2" borderId="3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4" fontId="3" fillId="0" borderId="4" xfId="0" applyNumberFormat="1" applyFont="1" applyBorder="1" applyAlignment="1">
      <alignment vertical="top"/>
    </xf>
    <xf numFmtId="3" fontId="3" fillId="0" borderId="4" xfId="0" applyNumberFormat="1" applyFont="1" applyBorder="1" applyAlignment="1">
      <alignment vertical="top"/>
    </xf>
    <xf numFmtId="166" fontId="9" fillId="2" borderId="29" xfId="1" applyNumberFormat="1" applyFont="1" applyFill="1" applyBorder="1" applyAlignment="1">
      <alignment vertical="top"/>
    </xf>
    <xf numFmtId="166" fontId="9" fillId="2" borderId="30" xfId="1" applyNumberFormat="1" applyFont="1" applyFill="1" applyBorder="1"/>
    <xf numFmtId="0" fontId="12" fillId="0" borderId="2" xfId="0" applyFont="1" applyFill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167" fontId="2" fillId="0" borderId="0" xfId="1" applyNumberFormat="1" applyFont="1" applyAlignment="1">
      <alignment horizontal="left" vertical="top" wrapText="1"/>
    </xf>
    <xf numFmtId="167" fontId="9" fillId="0" borderId="11" xfId="1" applyNumberFormat="1" applyFont="1" applyBorder="1"/>
    <xf numFmtId="167" fontId="2" fillId="0" borderId="14" xfId="1" applyNumberFormat="1" applyFont="1" applyBorder="1"/>
    <xf numFmtId="167" fontId="2" fillId="0" borderId="4" xfId="1" applyNumberFormat="1" applyFont="1" applyBorder="1" applyAlignment="1">
      <alignment horizontal="center" vertical="top" wrapText="1"/>
    </xf>
    <xf numFmtId="166" fontId="2" fillId="3" borderId="0" xfId="1" applyNumberFormat="1" applyFont="1" applyFill="1" applyBorder="1" applyAlignment="1">
      <alignment vertical="top"/>
    </xf>
    <xf numFmtId="166" fontId="2" fillId="3" borderId="0" xfId="1" applyNumberFormat="1" applyFont="1" applyFill="1" applyBorder="1"/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top" wrapText="1"/>
    </xf>
    <xf numFmtId="0" fontId="11" fillId="0" borderId="14" xfId="0" applyFont="1" applyBorder="1" applyAlignment="1">
      <alignment horizontal="center" vertical="center" wrapText="1"/>
    </xf>
    <xf numFmtId="166" fontId="11" fillId="0" borderId="8" xfId="1" applyNumberFormat="1" applyFont="1" applyBorder="1" applyAlignment="1">
      <alignment horizontal="center" vertical="center" wrapText="1"/>
    </xf>
    <xf numFmtId="166" fontId="11" fillId="0" borderId="9" xfId="1" applyNumberFormat="1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center" vertical="center"/>
    </xf>
    <xf numFmtId="166" fontId="5" fillId="0" borderId="9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6" fontId="2" fillId="0" borderId="7" xfId="1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166" fontId="5" fillId="0" borderId="11" xfId="1" applyNumberFormat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5" fillId="0" borderId="10" xfId="1" applyNumberFormat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9" xfId="1" applyNumberFormat="1" applyFont="1" applyBorder="1" applyAlignment="1">
      <alignment horizontal="center" vertical="center" wrapText="1"/>
    </xf>
    <xf numFmtId="166" fontId="5" fillId="0" borderId="12" xfId="1" applyNumberFormat="1" applyFont="1" applyBorder="1" applyAlignment="1">
      <alignment horizontal="center" vertical="center" wrapText="1"/>
    </xf>
    <xf numFmtId="166" fontId="5" fillId="0" borderId="7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C1" zoomScale="85" zoomScaleNormal="85" zoomScaleSheetLayoutView="80" zoomScalePageLayoutView="85" workbookViewId="0">
      <selection activeCell="D22" sqref="D22"/>
    </sheetView>
  </sheetViews>
  <sheetFormatPr baseColWidth="10" defaultColWidth="9" defaultRowHeight="14" x14ac:dyDescent="0"/>
  <cols>
    <col min="1" max="1" width="3.6640625" style="38" bestFit="1" customWidth="1"/>
    <col min="2" max="2" width="19.33203125" style="38" customWidth="1"/>
    <col min="3" max="3" width="57.5" style="39" customWidth="1"/>
    <col min="4" max="4" width="19" style="38" bestFit="1" customWidth="1"/>
    <col min="5" max="5" width="24.33203125" style="38" customWidth="1"/>
    <col min="6" max="6" width="15.5" style="38" customWidth="1"/>
    <col min="7" max="8" width="13.6640625" style="38" customWidth="1"/>
    <col min="9" max="9" width="9.5" style="38" customWidth="1"/>
    <col min="10" max="10" width="10.5" style="38" customWidth="1"/>
    <col min="11" max="11" width="14.1640625" style="38" customWidth="1"/>
    <col min="12" max="12" width="14.5" style="38" customWidth="1"/>
    <col min="13" max="14" width="17.6640625" style="38" customWidth="1"/>
    <col min="15" max="15" width="12" style="38" customWidth="1"/>
    <col min="16" max="16" width="9" style="38"/>
    <col min="17" max="17" width="9.33203125" style="38" bestFit="1" customWidth="1"/>
    <col min="18" max="16384" width="9" style="38"/>
  </cols>
  <sheetData>
    <row r="1" spans="1:15" s="37" customFormat="1" ht="39.75" customHeight="1">
      <c r="A1" s="223" t="s">
        <v>146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s="37" customFormat="1">
      <c r="O2" s="37" t="s">
        <v>85</v>
      </c>
    </row>
    <row r="3" spans="1:15">
      <c r="M3" s="224" t="s">
        <v>86</v>
      </c>
      <c r="N3" s="224"/>
      <c r="O3" s="224"/>
    </row>
    <row r="4" spans="1:15" s="37" customFormat="1">
      <c r="A4" s="221" t="s">
        <v>0</v>
      </c>
      <c r="B4" s="221" t="s">
        <v>1</v>
      </c>
      <c r="C4" s="221" t="s">
        <v>2</v>
      </c>
      <c r="D4" s="225" t="s">
        <v>22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s="37" customFormat="1" ht="16.5" customHeight="1">
      <c r="A5" s="222"/>
      <c r="B5" s="222"/>
      <c r="C5" s="222"/>
      <c r="D5" s="225" t="s">
        <v>57</v>
      </c>
      <c r="E5" s="225" t="s">
        <v>84</v>
      </c>
      <c r="F5" s="225" t="s">
        <v>155</v>
      </c>
      <c r="G5" s="225" t="s">
        <v>58</v>
      </c>
      <c r="H5" s="225" t="s">
        <v>91</v>
      </c>
      <c r="I5" s="225" t="s">
        <v>59</v>
      </c>
      <c r="J5" s="225" t="s">
        <v>82</v>
      </c>
      <c r="K5" s="225" t="s">
        <v>4</v>
      </c>
      <c r="L5" s="225"/>
      <c r="M5" s="225" t="s">
        <v>60</v>
      </c>
      <c r="N5" s="225" t="s">
        <v>61</v>
      </c>
      <c r="O5" s="225" t="s">
        <v>15</v>
      </c>
    </row>
    <row r="6" spans="1:15" s="48" customFormat="1" ht="30" customHeight="1">
      <c r="A6" s="222"/>
      <c r="B6" s="222"/>
      <c r="C6" s="222"/>
      <c r="D6" s="225"/>
      <c r="E6" s="225"/>
      <c r="F6" s="225"/>
      <c r="G6" s="225"/>
      <c r="H6" s="225"/>
      <c r="I6" s="225"/>
      <c r="J6" s="225"/>
      <c r="K6" s="47" t="s">
        <v>83</v>
      </c>
      <c r="L6" s="47" t="s">
        <v>92</v>
      </c>
      <c r="M6" s="225"/>
      <c r="N6" s="225"/>
      <c r="O6" s="225"/>
    </row>
    <row r="7" spans="1:15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  <c r="O7" s="40">
        <v>15</v>
      </c>
    </row>
    <row r="8" spans="1:15" ht="30.75" customHeight="1">
      <c r="A8" s="49">
        <v>1</v>
      </c>
      <c r="B8" s="49" t="s">
        <v>6</v>
      </c>
      <c r="C8" s="50" t="s">
        <v>90</v>
      </c>
      <c r="D8" s="49"/>
      <c r="E8" s="51"/>
      <c r="F8" s="49"/>
      <c r="G8" s="49"/>
      <c r="H8" s="49"/>
      <c r="I8" s="52"/>
      <c r="J8" s="49"/>
      <c r="K8" s="49"/>
      <c r="L8" s="53"/>
      <c r="M8" s="49"/>
      <c r="N8" s="53"/>
      <c r="O8" s="52">
        <f>SUM(D8:N8)</f>
        <v>0</v>
      </c>
    </row>
    <row r="9" spans="1:15" ht="30.75" customHeight="1">
      <c r="A9" s="54">
        <v>2</v>
      </c>
      <c r="B9" s="54" t="s">
        <v>8</v>
      </c>
      <c r="C9" s="55" t="s">
        <v>90</v>
      </c>
      <c r="D9" s="54"/>
      <c r="E9" s="56"/>
      <c r="F9" s="57">
        <v>78.540000000000006</v>
      </c>
      <c r="G9" s="54"/>
      <c r="H9" s="54"/>
      <c r="I9" s="57">
        <v>0.15</v>
      </c>
      <c r="J9" s="54"/>
      <c r="K9" s="54"/>
      <c r="L9" s="58"/>
      <c r="M9" s="54"/>
      <c r="N9" s="58"/>
      <c r="O9" s="52">
        <f t="shared" ref="O9:O18" si="0">SUM(D9:N9)</f>
        <v>78.690000000000012</v>
      </c>
    </row>
    <row r="10" spans="1:15" ht="30.75" customHeight="1">
      <c r="A10" s="54">
        <v>3</v>
      </c>
      <c r="B10" s="54" t="s">
        <v>149</v>
      </c>
      <c r="C10" s="55" t="s">
        <v>89</v>
      </c>
      <c r="D10" s="54"/>
      <c r="E10" s="56"/>
      <c r="F10" s="57">
        <v>3</v>
      </c>
      <c r="G10" s="54"/>
      <c r="H10" s="54"/>
      <c r="I10" s="57"/>
      <c r="J10" s="54">
        <v>297.43200000000002</v>
      </c>
      <c r="K10" s="54"/>
      <c r="L10" s="58">
        <v>446.14800000000002</v>
      </c>
      <c r="M10" s="54"/>
      <c r="N10" s="58"/>
      <c r="O10" s="52">
        <f t="shared" si="0"/>
        <v>746.58</v>
      </c>
    </row>
    <row r="11" spans="1:15" ht="30.75" customHeight="1">
      <c r="A11" s="54">
        <v>4</v>
      </c>
      <c r="B11" s="54" t="s">
        <v>134</v>
      </c>
      <c r="C11" s="55" t="s">
        <v>151</v>
      </c>
      <c r="D11" s="54"/>
      <c r="E11" s="56"/>
      <c r="F11" s="57">
        <v>0.2</v>
      </c>
      <c r="G11" s="54"/>
      <c r="H11" s="54"/>
      <c r="I11" s="57"/>
      <c r="J11" s="54"/>
      <c r="K11" s="54"/>
      <c r="L11" s="58"/>
      <c r="M11" s="54"/>
      <c r="N11" s="58"/>
      <c r="O11" s="52">
        <f t="shared" si="0"/>
        <v>0.2</v>
      </c>
    </row>
    <row r="12" spans="1:15" ht="30.75" customHeight="1">
      <c r="A12" s="54">
        <v>5</v>
      </c>
      <c r="B12" s="54" t="s">
        <v>150</v>
      </c>
      <c r="C12" s="55" t="s">
        <v>152</v>
      </c>
      <c r="D12" s="54"/>
      <c r="E12" s="56"/>
      <c r="F12" s="57">
        <v>0.3</v>
      </c>
      <c r="G12" s="54"/>
      <c r="H12" s="54"/>
      <c r="I12" s="57"/>
      <c r="J12" s="54"/>
      <c r="K12" s="54"/>
      <c r="L12" s="58"/>
      <c r="M12" s="54"/>
      <c r="N12" s="58"/>
      <c r="O12" s="52">
        <f t="shared" si="0"/>
        <v>0.3</v>
      </c>
    </row>
    <row r="13" spans="1:15" ht="30.75" customHeight="1">
      <c r="A13" s="54">
        <v>6</v>
      </c>
      <c r="B13" s="38" t="s">
        <v>9</v>
      </c>
      <c r="C13" s="55" t="s">
        <v>88</v>
      </c>
      <c r="D13" s="54"/>
      <c r="E13" s="56"/>
      <c r="F13" s="57">
        <v>210.3</v>
      </c>
      <c r="G13" s="54"/>
      <c r="H13" s="54"/>
      <c r="I13" s="57"/>
      <c r="J13" s="54"/>
      <c r="K13" s="54"/>
      <c r="L13" s="58"/>
      <c r="M13" s="54"/>
      <c r="N13" s="58"/>
      <c r="O13" s="52">
        <f t="shared" si="0"/>
        <v>210.3</v>
      </c>
    </row>
    <row r="14" spans="1:15" ht="30.75" customHeight="1">
      <c r="A14" s="54">
        <v>7</v>
      </c>
      <c r="B14" s="203" t="s">
        <v>147</v>
      </c>
      <c r="C14" s="204" t="s">
        <v>153</v>
      </c>
      <c r="D14" s="54"/>
      <c r="E14" s="56"/>
      <c r="F14" s="57">
        <v>0.05</v>
      </c>
      <c r="G14" s="54"/>
      <c r="H14" s="54"/>
      <c r="I14" s="57"/>
      <c r="J14" s="54"/>
      <c r="K14" s="54"/>
      <c r="L14" s="58"/>
      <c r="M14" s="54"/>
      <c r="N14" s="58"/>
      <c r="O14" s="52">
        <f t="shared" si="0"/>
        <v>0.05</v>
      </c>
    </row>
    <row r="15" spans="1:15" ht="30.75" customHeight="1">
      <c r="A15" s="54">
        <v>8</v>
      </c>
      <c r="B15" s="202" t="s">
        <v>148</v>
      </c>
      <c r="C15" s="55" t="s">
        <v>87</v>
      </c>
      <c r="D15" s="54"/>
      <c r="E15" s="56"/>
      <c r="F15" s="57">
        <v>228.55</v>
      </c>
      <c r="G15" s="54"/>
      <c r="H15" s="54"/>
      <c r="I15" s="57"/>
      <c r="J15" s="54"/>
      <c r="K15" s="54"/>
      <c r="L15" s="58"/>
      <c r="M15" s="54"/>
      <c r="N15" s="58"/>
      <c r="O15" s="52">
        <f t="shared" si="0"/>
        <v>228.55</v>
      </c>
    </row>
    <row r="16" spans="1:15" ht="30.75" customHeight="1">
      <c r="A16" s="54">
        <v>9</v>
      </c>
      <c r="B16" s="54" t="s">
        <v>11</v>
      </c>
      <c r="C16" s="55" t="s">
        <v>10</v>
      </c>
      <c r="D16" s="54"/>
      <c r="E16" s="56"/>
      <c r="F16" s="57">
        <v>12</v>
      </c>
      <c r="G16" s="54"/>
      <c r="H16" s="54"/>
      <c r="I16" s="57"/>
      <c r="J16" s="54"/>
      <c r="K16" s="54"/>
      <c r="L16" s="58"/>
      <c r="M16" s="54"/>
      <c r="N16" s="58"/>
      <c r="O16" s="52">
        <f t="shared" si="0"/>
        <v>12</v>
      </c>
    </row>
    <row r="17" spans="1:16" ht="30.75" customHeight="1">
      <c r="A17" s="54">
        <v>10</v>
      </c>
      <c r="B17" s="54" t="s">
        <v>12</v>
      </c>
      <c r="C17" s="55" t="s">
        <v>13</v>
      </c>
      <c r="D17" s="59"/>
      <c r="E17" s="60"/>
      <c r="F17" s="59">
        <v>78.468000000000004</v>
      </c>
      <c r="G17" s="59"/>
      <c r="H17" s="59"/>
      <c r="I17" s="60">
        <v>0.03</v>
      </c>
      <c r="J17" s="59">
        <v>612</v>
      </c>
      <c r="K17" s="59"/>
      <c r="L17" s="61">
        <v>918</v>
      </c>
      <c r="M17" s="59"/>
      <c r="N17" s="61"/>
      <c r="O17" s="52">
        <f t="shared" si="0"/>
        <v>1608.498</v>
      </c>
    </row>
    <row r="18" spans="1:16" ht="30.75" customHeight="1">
      <c r="A18" s="54">
        <v>11</v>
      </c>
      <c r="B18" s="54" t="s">
        <v>14</v>
      </c>
      <c r="C18" s="55" t="s">
        <v>154</v>
      </c>
      <c r="D18" s="139"/>
      <c r="E18" s="140"/>
      <c r="F18" s="139">
        <v>31.58</v>
      </c>
      <c r="G18" s="139"/>
      <c r="H18" s="139"/>
      <c r="I18" s="140"/>
      <c r="J18" s="139"/>
      <c r="K18" s="139"/>
      <c r="L18" s="141"/>
      <c r="M18" s="139"/>
      <c r="N18" s="141"/>
      <c r="O18" s="52">
        <f t="shared" si="0"/>
        <v>31.58</v>
      </c>
    </row>
    <row r="19" spans="1:16">
      <c r="A19" s="40"/>
      <c r="B19" s="46" t="s">
        <v>15</v>
      </c>
      <c r="C19" s="45"/>
      <c r="D19" s="40"/>
      <c r="E19" s="42"/>
      <c r="F19" s="42">
        <f>SUM(F8:F18)</f>
        <v>642.98800000000006</v>
      </c>
      <c r="G19" s="42"/>
      <c r="H19" s="42"/>
      <c r="I19" s="42">
        <f t="shared" ref="I19:L19" si="1">SUM(I8:I18)</f>
        <v>0.18</v>
      </c>
      <c r="J19" s="42">
        <f t="shared" si="1"/>
        <v>909.43200000000002</v>
      </c>
      <c r="K19" s="42"/>
      <c r="L19" s="42">
        <f t="shared" si="1"/>
        <v>1364.1480000000001</v>
      </c>
      <c r="M19" s="42"/>
      <c r="N19" s="42"/>
      <c r="O19" s="42">
        <f t="shared" ref="O19" si="2">D19+E19+F19+G19+H19+I19+J19+K19+L19+M19+N19</f>
        <v>2916.748</v>
      </c>
      <c r="P19" s="133"/>
    </row>
    <row r="22" spans="1:16">
      <c r="D22" s="215">
        <f>3900000000000/1050</f>
        <v>3714285714.2857141</v>
      </c>
    </row>
  </sheetData>
  <mergeCells count="17">
    <mergeCell ref="H5:H6"/>
    <mergeCell ref="C4:C6"/>
    <mergeCell ref="B4:B6"/>
    <mergeCell ref="A4:A6"/>
    <mergeCell ref="A1:O1"/>
    <mergeCell ref="M3:O3"/>
    <mergeCell ref="K5:L5"/>
    <mergeCell ref="D4:O4"/>
    <mergeCell ref="D5:D6"/>
    <mergeCell ref="E5:E6"/>
    <mergeCell ref="F5:F6"/>
    <mergeCell ref="G5:G6"/>
    <mergeCell ref="I5:I6"/>
    <mergeCell ref="J5:J6"/>
    <mergeCell ref="M5:M6"/>
    <mergeCell ref="O5:O6"/>
    <mergeCell ref="N5:N6"/>
  </mergeCells>
  <pageMargins left="0.7" right="0.7" top="0.75" bottom="0.75" header="0.3" footer="0.3"/>
  <pageSetup paperSize="9" scale="67" orientation="landscape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L19" sqref="L19"/>
    </sheetView>
  </sheetViews>
  <sheetFormatPr baseColWidth="10" defaultColWidth="8.83203125" defaultRowHeight="14" x14ac:dyDescent="0"/>
  <cols>
    <col min="1" max="1" width="6.1640625" customWidth="1"/>
    <col min="2" max="2" width="19" customWidth="1"/>
    <col min="3" max="3" width="50.83203125" customWidth="1"/>
    <col min="4" max="4" width="13.83203125" customWidth="1"/>
    <col min="7" max="7" width="9.5" bestFit="1" customWidth="1"/>
    <col min="9" max="9" width="11.1640625" customWidth="1"/>
    <col min="10" max="10" width="13.83203125" customWidth="1"/>
    <col min="12" max="12" width="13.6640625" customWidth="1"/>
  </cols>
  <sheetData>
    <row r="1" spans="1:13" s="38" customFormat="1" ht="42.75" customHeight="1">
      <c r="A1" s="226" t="s">
        <v>146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43"/>
    </row>
    <row r="2" spans="1:13" s="38" customFormat="1" ht="18.75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60" t="s">
        <v>144</v>
      </c>
      <c r="M2" s="43"/>
    </row>
    <row r="3" spans="1:13" s="38" customFormat="1">
      <c r="C3" s="39"/>
      <c r="J3" s="224" t="s">
        <v>86</v>
      </c>
      <c r="K3" s="224"/>
      <c r="L3" s="224"/>
    </row>
    <row r="4" spans="1:13" s="37" customFormat="1">
      <c r="A4" s="221" t="s">
        <v>0</v>
      </c>
      <c r="B4" s="221" t="s">
        <v>1</v>
      </c>
      <c r="C4" s="221" t="s">
        <v>2</v>
      </c>
      <c r="D4" s="225" t="s">
        <v>16</v>
      </c>
      <c r="E4" s="225"/>
      <c r="F4" s="225"/>
      <c r="G4" s="225"/>
      <c r="H4" s="225"/>
      <c r="I4" s="225"/>
      <c r="J4" s="225"/>
      <c r="K4" s="225"/>
      <c r="L4" s="225"/>
    </row>
    <row r="5" spans="1:13" s="136" customFormat="1" ht="12.75" customHeight="1">
      <c r="A5" s="222"/>
      <c r="B5" s="222"/>
      <c r="C5" s="222"/>
      <c r="D5" s="225" t="s">
        <v>156</v>
      </c>
      <c r="E5" s="225" t="s">
        <v>3</v>
      </c>
      <c r="F5" s="225" t="s">
        <v>91</v>
      </c>
      <c r="G5" s="225" t="s">
        <v>18</v>
      </c>
      <c r="H5" s="225" t="s">
        <v>4</v>
      </c>
      <c r="I5" s="225"/>
      <c r="J5" s="225" t="s">
        <v>174</v>
      </c>
      <c r="K5" s="225" t="s">
        <v>21</v>
      </c>
      <c r="L5" s="225" t="s">
        <v>15</v>
      </c>
    </row>
    <row r="6" spans="1:13" s="136" customFormat="1" ht="27.75" customHeight="1">
      <c r="A6" s="222"/>
      <c r="B6" s="222"/>
      <c r="C6" s="227"/>
      <c r="D6" s="225"/>
      <c r="E6" s="225"/>
      <c r="F6" s="225"/>
      <c r="G6" s="225"/>
      <c r="H6" s="135" t="s">
        <v>5</v>
      </c>
      <c r="I6" s="135" t="s">
        <v>93</v>
      </c>
      <c r="J6" s="225"/>
      <c r="K6" s="225"/>
      <c r="L6" s="225"/>
    </row>
    <row r="7" spans="1:13" s="37" customFormat="1" ht="19.5" customHeight="1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</row>
    <row r="8" spans="1:13" s="38" customFormat="1" ht="30.75" customHeight="1">
      <c r="A8" s="49">
        <v>1</v>
      </c>
      <c r="B8" s="49" t="s">
        <v>6</v>
      </c>
      <c r="C8" s="50" t="s">
        <v>90</v>
      </c>
      <c r="D8" s="52">
        <v>10058.196</v>
      </c>
      <c r="E8" s="52"/>
      <c r="F8" s="52">
        <v>2082.6460000000002</v>
      </c>
      <c r="G8" s="52">
        <v>6</v>
      </c>
      <c r="H8" s="52"/>
      <c r="I8" s="62"/>
      <c r="J8" s="52"/>
      <c r="K8" s="138"/>
      <c r="L8" s="57">
        <f>SUM(D8:K8)</f>
        <v>12146.842000000001</v>
      </c>
      <c r="M8" s="133"/>
    </row>
    <row r="9" spans="1:13" s="38" customFormat="1" ht="30.75" customHeight="1">
      <c r="A9" s="54">
        <v>2</v>
      </c>
      <c r="B9" s="54" t="s">
        <v>8</v>
      </c>
      <c r="C9" s="55" t="s">
        <v>90</v>
      </c>
      <c r="D9" s="57">
        <v>1841.8130000000001</v>
      </c>
      <c r="E9" s="57"/>
      <c r="F9" s="57"/>
      <c r="G9" s="57">
        <v>99.290999999999997</v>
      </c>
      <c r="H9" s="57"/>
      <c r="I9" s="63"/>
      <c r="J9" s="57"/>
      <c r="K9" s="57"/>
      <c r="L9" s="57">
        <f t="shared" ref="L9:L18" si="0">SUM(D9:K9)</f>
        <v>1941.104</v>
      </c>
      <c r="M9" s="133"/>
    </row>
    <row r="10" spans="1:13" s="38" customFormat="1" ht="30.75" customHeight="1">
      <c r="A10" s="54">
        <v>3</v>
      </c>
      <c r="B10" s="54" t="s">
        <v>149</v>
      </c>
      <c r="C10" s="55" t="s">
        <v>89</v>
      </c>
      <c r="D10" s="57">
        <v>1184.973</v>
      </c>
      <c r="E10" s="57">
        <v>3.347</v>
      </c>
      <c r="F10" s="57"/>
      <c r="G10" s="57">
        <v>803.58</v>
      </c>
      <c r="H10" s="57"/>
      <c r="I10" s="63"/>
      <c r="J10" s="57"/>
      <c r="K10" s="57"/>
      <c r="L10" s="57">
        <f t="shared" si="0"/>
        <v>1991.9</v>
      </c>
      <c r="M10" s="133"/>
    </row>
    <row r="11" spans="1:13" s="38" customFormat="1" ht="30.75" customHeight="1">
      <c r="A11" s="54">
        <v>4</v>
      </c>
      <c r="B11" s="54" t="s">
        <v>134</v>
      </c>
      <c r="C11" s="55" t="s">
        <v>151</v>
      </c>
      <c r="D11" s="57">
        <v>7195.8029999999999</v>
      </c>
      <c r="E11" s="57"/>
      <c r="F11" s="57"/>
      <c r="G11" s="57">
        <v>506.42500000000001</v>
      </c>
      <c r="H11" s="57"/>
      <c r="I11" s="63"/>
      <c r="J11" s="57"/>
      <c r="K11" s="57"/>
      <c r="L11" s="57">
        <f t="shared" si="0"/>
        <v>7702.2280000000001</v>
      </c>
      <c r="M11" s="133"/>
    </row>
    <row r="12" spans="1:13" s="38" customFormat="1" ht="30.75" customHeight="1">
      <c r="A12" s="54">
        <v>5</v>
      </c>
      <c r="B12" s="54" t="s">
        <v>150</v>
      </c>
      <c r="C12" s="55" t="s">
        <v>152</v>
      </c>
      <c r="D12" s="57">
        <v>5438.4759999999997</v>
      </c>
      <c r="E12" s="57"/>
      <c r="F12" s="57"/>
      <c r="G12" s="57">
        <v>277.5</v>
      </c>
      <c r="H12" s="57"/>
      <c r="I12" s="63"/>
      <c r="J12" s="57"/>
      <c r="K12" s="57"/>
      <c r="L12" s="57">
        <f t="shared" si="0"/>
        <v>5715.9759999999997</v>
      </c>
      <c r="M12" s="133"/>
    </row>
    <row r="13" spans="1:13" s="38" customFormat="1" ht="30.75" customHeight="1">
      <c r="A13" s="54">
        <v>6</v>
      </c>
      <c r="B13" s="38" t="s">
        <v>9</v>
      </c>
      <c r="C13" s="55" t="s">
        <v>88</v>
      </c>
      <c r="D13" s="57">
        <v>14407.209000000001</v>
      </c>
      <c r="E13" s="57"/>
      <c r="F13" s="57"/>
      <c r="G13" s="57">
        <v>7097.0550000000003</v>
      </c>
      <c r="H13" s="57"/>
      <c r="I13" s="63"/>
      <c r="J13" s="57"/>
      <c r="K13" s="57"/>
      <c r="L13" s="57">
        <f t="shared" si="0"/>
        <v>21504.264000000003</v>
      </c>
      <c r="M13" s="133"/>
    </row>
    <row r="14" spans="1:13" s="38" customFormat="1" ht="30.75" customHeight="1">
      <c r="A14" s="54">
        <v>7</v>
      </c>
      <c r="B14" s="203" t="s">
        <v>147</v>
      </c>
      <c r="C14" s="204" t="s">
        <v>153</v>
      </c>
      <c r="D14" s="57">
        <v>770.60799999999995</v>
      </c>
      <c r="E14" s="57"/>
      <c r="F14" s="57"/>
      <c r="G14" s="57">
        <v>4.4000000000000004</v>
      </c>
      <c r="H14" s="57"/>
      <c r="I14" s="63"/>
      <c r="J14" s="57"/>
      <c r="K14" s="57"/>
      <c r="L14" s="57">
        <f t="shared" si="0"/>
        <v>775.00799999999992</v>
      </c>
      <c r="M14" s="133"/>
    </row>
    <row r="15" spans="1:13" s="38" customFormat="1" ht="30.75" customHeight="1">
      <c r="A15" s="54">
        <v>8</v>
      </c>
      <c r="B15" s="202" t="s">
        <v>148</v>
      </c>
      <c r="C15" s="55" t="s">
        <v>87</v>
      </c>
      <c r="D15" s="38">
        <v>49555.294999999998</v>
      </c>
      <c r="E15" s="57"/>
      <c r="F15" s="57"/>
      <c r="G15" s="57">
        <v>1729.9</v>
      </c>
      <c r="H15" s="57"/>
      <c r="I15" s="63"/>
      <c r="J15" s="57"/>
      <c r="K15" s="57"/>
      <c r="L15" s="57">
        <f t="shared" si="0"/>
        <v>51285.195</v>
      </c>
      <c r="M15" s="133"/>
    </row>
    <row r="16" spans="1:13" s="38" customFormat="1" ht="30.75" customHeight="1">
      <c r="A16" s="59">
        <v>9</v>
      </c>
      <c r="B16" s="54" t="s">
        <v>11</v>
      </c>
      <c r="C16" s="55" t="s">
        <v>10</v>
      </c>
      <c r="D16" s="57">
        <v>2032.12</v>
      </c>
      <c r="E16" s="60"/>
      <c r="F16" s="60"/>
      <c r="G16" s="60">
        <v>178.52</v>
      </c>
      <c r="H16" s="60"/>
      <c r="I16" s="64"/>
      <c r="J16" s="60"/>
      <c r="K16" s="60"/>
      <c r="L16" s="57">
        <f t="shared" si="0"/>
        <v>2210.64</v>
      </c>
      <c r="M16" s="133"/>
    </row>
    <row r="17" spans="1:13" s="38" customFormat="1" ht="30.75" customHeight="1">
      <c r="A17" s="139">
        <v>10</v>
      </c>
      <c r="B17" s="54" t="s">
        <v>12</v>
      </c>
      <c r="C17" s="55" t="s">
        <v>13</v>
      </c>
      <c r="D17" s="60">
        <v>3107.915</v>
      </c>
      <c r="E17" s="140">
        <v>14.535</v>
      </c>
      <c r="F17" s="140"/>
      <c r="G17" s="140">
        <v>1567.729</v>
      </c>
      <c r="H17" s="140"/>
      <c r="I17" s="142"/>
      <c r="J17" s="140"/>
      <c r="K17" s="140"/>
      <c r="L17" s="57">
        <f t="shared" si="0"/>
        <v>4690.1790000000001</v>
      </c>
      <c r="M17" s="133"/>
    </row>
    <row r="18" spans="1:13" s="38" customFormat="1" ht="30.75" customHeight="1">
      <c r="A18" s="54">
        <v>11</v>
      </c>
      <c r="B18" s="54" t="s">
        <v>14</v>
      </c>
      <c r="C18" s="55" t="s">
        <v>154</v>
      </c>
      <c r="D18" s="140">
        <v>7448.3370000000004</v>
      </c>
      <c r="E18" s="140"/>
      <c r="F18" s="140"/>
      <c r="G18" s="140">
        <v>319.55</v>
      </c>
      <c r="H18" s="140"/>
      <c r="I18" s="142"/>
      <c r="J18" s="140"/>
      <c r="K18" s="140"/>
      <c r="L18" s="57">
        <f t="shared" si="0"/>
        <v>7767.8870000000006</v>
      </c>
      <c r="M18" s="133"/>
    </row>
    <row r="19" spans="1:13" s="38" customFormat="1" ht="18.75" customHeight="1">
      <c r="A19" s="40"/>
      <c r="B19" s="44" t="s">
        <v>15</v>
      </c>
      <c r="C19" s="45"/>
      <c r="D19" s="42">
        <f>SUM(D8:D18)</f>
        <v>103040.74499999998</v>
      </c>
      <c r="E19" s="42">
        <f t="shared" ref="E19:L19" si="1">SUM(E8:E18)</f>
        <v>17.882000000000001</v>
      </c>
      <c r="F19" s="42">
        <f t="shared" si="1"/>
        <v>2082.6460000000002</v>
      </c>
      <c r="G19" s="42">
        <f t="shared" si="1"/>
        <v>12589.949999999999</v>
      </c>
      <c r="H19" s="42"/>
      <c r="I19" s="42"/>
      <c r="J19" s="42"/>
      <c r="K19" s="42"/>
      <c r="L19" s="218">
        <f t="shared" si="1"/>
        <v>117731.223</v>
      </c>
      <c r="M19" s="133"/>
    </row>
  </sheetData>
  <mergeCells count="14">
    <mergeCell ref="F5:F6"/>
    <mergeCell ref="G5:G6"/>
    <mergeCell ref="K5:K6"/>
    <mergeCell ref="L5:L6"/>
    <mergeCell ref="A1:L1"/>
    <mergeCell ref="J3:L3"/>
    <mergeCell ref="D4:L4"/>
    <mergeCell ref="H5:I5"/>
    <mergeCell ref="J5:J6"/>
    <mergeCell ref="A4:A6"/>
    <mergeCell ref="B4:B6"/>
    <mergeCell ref="C4:C6"/>
    <mergeCell ref="D5:D6"/>
    <mergeCell ref="E5:E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8"/>
  <sheetViews>
    <sheetView view="pageLayout" topLeftCell="C1" zoomScale="85" zoomScaleNormal="115" zoomScaleSheetLayoutView="85" zoomScalePageLayoutView="115" workbookViewId="0">
      <selection activeCell="C17" sqref="C17:E17"/>
    </sheetView>
  </sheetViews>
  <sheetFormatPr baseColWidth="10" defaultColWidth="9" defaultRowHeight="13.5" customHeight="1" x14ac:dyDescent="0"/>
  <cols>
    <col min="1" max="1" width="3.6640625" style="155" customWidth="1"/>
    <col min="2" max="2" width="3.5" style="161" bestFit="1" customWidth="1"/>
    <col min="3" max="3" width="45.5" style="162" customWidth="1"/>
    <col min="4" max="4" width="34.33203125" style="156" customWidth="1"/>
    <col min="5" max="5" width="18" style="163" customWidth="1"/>
    <col min="6" max="6" width="21" style="156" customWidth="1"/>
    <col min="7" max="7" width="17.1640625" style="156" customWidth="1"/>
    <col min="8" max="8" width="12.5" style="156" customWidth="1"/>
    <col min="9" max="9" width="10.1640625" style="156" customWidth="1"/>
    <col min="10" max="10" width="11.6640625" style="156" customWidth="1"/>
    <col min="11" max="11" width="12.5" style="156" customWidth="1"/>
    <col min="12" max="12" width="14.5" style="156" customWidth="1"/>
    <col min="13" max="13" width="16.1640625" style="156" customWidth="1"/>
    <col min="14" max="14" width="15.6640625" style="156" customWidth="1"/>
    <col min="15" max="15" width="13.5" style="156" customWidth="1"/>
    <col min="16" max="16" width="15.1640625" style="156" customWidth="1"/>
    <col min="17" max="16384" width="9" style="156"/>
  </cols>
  <sheetData>
    <row r="2" spans="1:16" ht="13.5" customHeight="1">
      <c r="B2" s="235" t="s">
        <v>24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16" ht="13.5" customHeight="1">
      <c r="B3" s="157"/>
      <c r="C3" s="158"/>
      <c r="D3" s="157"/>
      <c r="E3" s="159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60" t="s">
        <v>94</v>
      </c>
    </row>
    <row r="4" spans="1:16" ht="13.5" customHeight="1">
      <c r="O4" s="242" t="s">
        <v>86</v>
      </c>
      <c r="P4" s="242"/>
    </row>
    <row r="5" spans="1:16" s="164" customFormat="1" ht="13.5" customHeight="1">
      <c r="A5" s="230" t="s">
        <v>0</v>
      </c>
      <c r="B5" s="236" t="s">
        <v>1</v>
      </c>
      <c r="C5" s="238"/>
      <c r="D5" s="230" t="s">
        <v>103</v>
      </c>
      <c r="E5" s="228" t="s">
        <v>22</v>
      </c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</row>
    <row r="6" spans="1:16" s="164" customFormat="1" ht="13.5" customHeight="1">
      <c r="A6" s="232"/>
      <c r="B6" s="239"/>
      <c r="C6" s="240"/>
      <c r="D6" s="232"/>
      <c r="E6" s="244" t="s">
        <v>57</v>
      </c>
      <c r="F6" s="230" t="s">
        <v>84</v>
      </c>
      <c r="G6" s="230" t="s">
        <v>155</v>
      </c>
      <c r="H6" s="230" t="s">
        <v>58</v>
      </c>
      <c r="I6" s="230" t="s">
        <v>91</v>
      </c>
      <c r="J6" s="230" t="s">
        <v>59</v>
      </c>
      <c r="K6" s="230" t="s">
        <v>82</v>
      </c>
      <c r="L6" s="228" t="s">
        <v>4</v>
      </c>
      <c r="M6" s="229"/>
      <c r="N6" s="230" t="s">
        <v>60</v>
      </c>
      <c r="O6" s="230" t="s">
        <v>61</v>
      </c>
      <c r="P6" s="236" t="s">
        <v>15</v>
      </c>
    </row>
    <row r="7" spans="1:16" s="166" customFormat="1" ht="13.5" customHeight="1">
      <c r="A7" s="232"/>
      <c r="B7" s="237"/>
      <c r="C7" s="241"/>
      <c r="D7" s="231"/>
      <c r="E7" s="245"/>
      <c r="F7" s="231"/>
      <c r="G7" s="231"/>
      <c r="H7" s="231"/>
      <c r="I7" s="231"/>
      <c r="J7" s="231"/>
      <c r="K7" s="231"/>
      <c r="L7" s="165" t="s">
        <v>83</v>
      </c>
      <c r="M7" s="165" t="s">
        <v>140</v>
      </c>
      <c r="N7" s="231"/>
      <c r="O7" s="231"/>
      <c r="P7" s="237"/>
    </row>
    <row r="8" spans="1:16" s="170" customFormat="1" ht="13.5" customHeight="1">
      <c r="A8" s="167">
        <v>1</v>
      </c>
      <c r="B8" s="233">
        <v>2</v>
      </c>
      <c r="C8" s="234"/>
      <c r="D8" s="168">
        <v>3</v>
      </c>
      <c r="E8" s="167">
        <v>4</v>
      </c>
      <c r="F8" s="167">
        <v>5</v>
      </c>
      <c r="G8" s="167">
        <v>6</v>
      </c>
      <c r="H8" s="167">
        <v>7</v>
      </c>
      <c r="I8" s="167">
        <v>8</v>
      </c>
      <c r="J8" s="167">
        <v>9</v>
      </c>
      <c r="K8" s="167">
        <v>10</v>
      </c>
      <c r="L8" s="167">
        <v>11</v>
      </c>
      <c r="M8" s="167">
        <v>12</v>
      </c>
      <c r="N8" s="167">
        <v>13</v>
      </c>
      <c r="O8" s="167">
        <v>14</v>
      </c>
      <c r="P8" s="169">
        <v>15</v>
      </c>
    </row>
    <row r="9" spans="1:16" s="155" customFormat="1" ht="13.5" customHeight="1">
      <c r="A9" s="171">
        <v>1</v>
      </c>
      <c r="B9" s="172"/>
      <c r="C9" s="173" t="s">
        <v>96</v>
      </c>
      <c r="D9" s="174" t="s">
        <v>90</v>
      </c>
      <c r="E9" s="210">
        <v>2579993.1490000002</v>
      </c>
      <c r="F9" s="175"/>
      <c r="G9" s="175"/>
      <c r="H9" s="175"/>
      <c r="I9" s="175"/>
      <c r="J9" s="175"/>
      <c r="K9" s="175"/>
      <c r="L9" s="175"/>
      <c r="M9" s="175"/>
      <c r="N9" s="175"/>
      <c r="O9" s="176"/>
      <c r="P9" s="175">
        <f>E9</f>
        <v>2579993.1490000002</v>
      </c>
    </row>
    <row r="10" spans="1:16" ht="13.5" customHeight="1">
      <c r="A10" s="177"/>
      <c r="B10" s="178">
        <v>1</v>
      </c>
      <c r="C10" s="179" t="s">
        <v>95</v>
      </c>
      <c r="D10" s="180"/>
      <c r="E10" s="181">
        <v>917.79399999999998</v>
      </c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>
        <v>917.79399999999998</v>
      </c>
    </row>
    <row r="11" spans="1:16" ht="13.5" customHeight="1">
      <c r="A11" s="177"/>
      <c r="B11" s="178">
        <v>2</v>
      </c>
      <c r="C11" s="179" t="s">
        <v>34</v>
      </c>
      <c r="D11" s="180"/>
      <c r="E11" s="181">
        <v>2324565.355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1">
        <v>2324565.355</v>
      </c>
    </row>
    <row r="12" spans="1:16" ht="13.5" customHeight="1">
      <c r="A12" s="177"/>
      <c r="B12" s="178">
        <v>3</v>
      </c>
      <c r="C12" s="179" t="s">
        <v>33</v>
      </c>
      <c r="D12" s="180"/>
      <c r="E12" s="181">
        <v>6500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1">
        <v>6500</v>
      </c>
    </row>
    <row r="13" spans="1:16" ht="13.5" customHeight="1">
      <c r="A13" s="177"/>
      <c r="B13" s="178">
        <v>4</v>
      </c>
      <c r="C13" s="179" t="s">
        <v>32</v>
      </c>
      <c r="D13" s="180"/>
      <c r="E13" s="181">
        <v>30000</v>
      </c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1">
        <v>30000</v>
      </c>
    </row>
    <row r="14" spans="1:16" ht="13.5" customHeight="1">
      <c r="A14" s="177"/>
      <c r="B14" s="178">
        <v>5</v>
      </c>
      <c r="C14" s="179" t="s">
        <v>97</v>
      </c>
      <c r="D14" s="180"/>
      <c r="E14" s="181">
        <v>185300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1">
        <v>185300</v>
      </c>
    </row>
    <row r="15" spans="1:16" ht="13.5" customHeight="1">
      <c r="A15" s="177"/>
      <c r="B15" s="178">
        <v>6</v>
      </c>
      <c r="C15" s="179" t="s">
        <v>78</v>
      </c>
      <c r="D15" s="180"/>
      <c r="E15" s="181">
        <v>32710</v>
      </c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1">
        <v>32710</v>
      </c>
    </row>
    <row r="16" spans="1:16" ht="13.5" customHeight="1">
      <c r="A16" s="177">
        <v>2</v>
      </c>
      <c r="B16" s="178"/>
      <c r="C16" s="179" t="s">
        <v>31</v>
      </c>
      <c r="D16" s="180" t="s">
        <v>23</v>
      </c>
      <c r="E16" s="181">
        <v>2135434.645</v>
      </c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>
        <f>E16</f>
        <v>2135434.645</v>
      </c>
    </row>
    <row r="17" spans="1:16" ht="13.5" customHeight="1">
      <c r="A17" s="177"/>
      <c r="B17" s="178">
        <v>1</v>
      </c>
      <c r="C17" s="179" t="s">
        <v>30</v>
      </c>
      <c r="D17" s="180"/>
      <c r="E17" s="181">
        <v>2135434.645</v>
      </c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>
        <f>E17</f>
        <v>2135434.645</v>
      </c>
    </row>
    <row r="18" spans="1:16" ht="13.5" customHeight="1">
      <c r="A18" s="177">
        <v>3</v>
      </c>
      <c r="B18" s="178"/>
      <c r="C18" s="179" t="s">
        <v>157</v>
      </c>
      <c r="D18" s="180" t="s">
        <v>23</v>
      </c>
      <c r="E18" s="181">
        <v>375000</v>
      </c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>
        <f>E18</f>
        <v>375000</v>
      </c>
    </row>
    <row r="19" spans="1:16" ht="13.5" customHeight="1">
      <c r="A19" s="177"/>
      <c r="B19" s="178">
        <v>1</v>
      </c>
      <c r="C19" s="179" t="s">
        <v>157</v>
      </c>
      <c r="D19" s="180"/>
      <c r="E19" s="181">
        <v>375000</v>
      </c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>
        <f>E19</f>
        <v>375000</v>
      </c>
    </row>
    <row r="20" spans="1:16" ht="13.5" customHeight="1">
      <c r="A20" s="177">
        <v>4</v>
      </c>
      <c r="B20" s="178"/>
      <c r="C20" s="179" t="s">
        <v>25</v>
      </c>
      <c r="D20" s="180" t="s">
        <v>23</v>
      </c>
      <c r="E20" s="211">
        <v>857846.33499999996</v>
      </c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>
        <f>E20</f>
        <v>857846.33499999996</v>
      </c>
    </row>
    <row r="21" spans="1:16" ht="13.5" customHeight="1">
      <c r="A21" s="177"/>
      <c r="B21" s="178">
        <v>1</v>
      </c>
      <c r="C21" s="179" t="s">
        <v>29</v>
      </c>
      <c r="D21" s="180"/>
      <c r="E21" s="181">
        <v>0.873</v>
      </c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>
        <v>0.873</v>
      </c>
    </row>
    <row r="22" spans="1:16" ht="13.5" customHeight="1">
      <c r="A22" s="177"/>
      <c r="B22" s="178">
        <v>2</v>
      </c>
      <c r="C22" s="183" t="s">
        <v>26</v>
      </c>
      <c r="D22" s="180"/>
      <c r="E22" s="181">
        <v>2.5000000000000001E-2</v>
      </c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>
        <v>2.5000000000000001E-2</v>
      </c>
    </row>
    <row r="23" spans="1:16" ht="13.5" customHeight="1">
      <c r="A23" s="177"/>
      <c r="B23" s="178">
        <v>3</v>
      </c>
      <c r="C23" s="183" t="s">
        <v>79</v>
      </c>
      <c r="D23" s="180"/>
      <c r="E23" s="181">
        <v>1272.9369999999999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1">
        <v>1272.9369999999999</v>
      </c>
    </row>
    <row r="24" spans="1:16" ht="13.5" customHeight="1">
      <c r="A24" s="177"/>
      <c r="B24" s="178">
        <v>4</v>
      </c>
      <c r="C24" s="179" t="s">
        <v>80</v>
      </c>
      <c r="D24" s="180"/>
      <c r="E24" s="181">
        <v>5.15</v>
      </c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1">
        <v>5.15</v>
      </c>
    </row>
    <row r="25" spans="1:16" ht="13.5" customHeight="1">
      <c r="A25" s="177"/>
      <c r="B25" s="178">
        <v>5</v>
      </c>
      <c r="C25" s="179" t="s">
        <v>27</v>
      </c>
      <c r="D25" s="180"/>
      <c r="E25" s="181">
        <v>1103.8</v>
      </c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1">
        <v>1103.8</v>
      </c>
    </row>
    <row r="26" spans="1:16" ht="13.5" customHeight="1">
      <c r="A26" s="177"/>
      <c r="B26" s="178">
        <v>6</v>
      </c>
      <c r="C26" s="179" t="s">
        <v>28</v>
      </c>
      <c r="D26" s="180"/>
      <c r="E26" s="181">
        <v>0.5</v>
      </c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1">
        <v>0.5</v>
      </c>
    </row>
    <row r="27" spans="1:16" ht="13.5" customHeight="1">
      <c r="A27" s="177"/>
      <c r="B27" s="178">
        <v>7</v>
      </c>
      <c r="C27" s="179" t="s">
        <v>135</v>
      </c>
      <c r="D27" s="180"/>
      <c r="E27" s="181">
        <v>306311.05</v>
      </c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1">
        <v>306311.05</v>
      </c>
    </row>
    <row r="28" spans="1:16" ht="13.5" customHeight="1">
      <c r="A28" s="177"/>
      <c r="B28" s="178">
        <v>8</v>
      </c>
      <c r="C28" s="179" t="s">
        <v>138</v>
      </c>
      <c r="D28" s="180"/>
      <c r="E28" s="181">
        <v>9390</v>
      </c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1">
        <v>9390</v>
      </c>
    </row>
    <row r="29" spans="1:16" ht="13.5" customHeight="1">
      <c r="A29" s="177"/>
      <c r="B29" s="178">
        <v>9</v>
      </c>
      <c r="C29" s="179" t="s">
        <v>136</v>
      </c>
      <c r="D29" s="180"/>
      <c r="E29" s="181">
        <v>529880</v>
      </c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1">
        <v>529880</v>
      </c>
    </row>
    <row r="30" spans="1:16" ht="13.5" customHeight="1">
      <c r="A30" s="177"/>
      <c r="B30" s="178">
        <v>10</v>
      </c>
      <c r="C30" s="179" t="s">
        <v>137</v>
      </c>
      <c r="D30" s="180"/>
      <c r="E30" s="181">
        <v>9882</v>
      </c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1">
        <v>9882</v>
      </c>
    </row>
    <row r="31" spans="1:16" ht="15" customHeight="1">
      <c r="A31" s="177">
        <v>5</v>
      </c>
      <c r="B31" s="178"/>
      <c r="C31" s="183" t="s">
        <v>139</v>
      </c>
      <c r="D31" s="180" t="s">
        <v>23</v>
      </c>
      <c r="E31" s="181"/>
      <c r="F31" s="182">
        <v>528621.41</v>
      </c>
      <c r="G31" s="182"/>
      <c r="H31" s="182"/>
      <c r="I31" s="182"/>
      <c r="J31" s="182"/>
      <c r="K31" s="182"/>
      <c r="L31" s="182"/>
      <c r="M31" s="182"/>
      <c r="N31" s="182"/>
      <c r="O31" s="182"/>
      <c r="P31" s="182">
        <f t="shared" ref="P31:P39" si="0">SUM(E31:O31)</f>
        <v>528621.41</v>
      </c>
    </row>
    <row r="32" spans="1:16" ht="23.25" customHeight="1">
      <c r="A32" s="177">
        <v>6</v>
      </c>
      <c r="B32" s="178"/>
      <c r="C32" s="179" t="s">
        <v>158</v>
      </c>
      <c r="D32" s="180" t="s">
        <v>23</v>
      </c>
      <c r="E32" s="181"/>
      <c r="F32" s="182">
        <v>8386.7209999999995</v>
      </c>
      <c r="G32" s="182"/>
      <c r="H32" s="182"/>
      <c r="I32" s="182"/>
      <c r="J32" s="182"/>
      <c r="K32" s="182"/>
      <c r="L32" s="182"/>
      <c r="M32" s="182"/>
      <c r="N32" s="182"/>
      <c r="O32" s="182"/>
      <c r="P32" s="182">
        <f t="shared" si="0"/>
        <v>8386.7209999999995</v>
      </c>
    </row>
    <row r="33" spans="1:16" ht="16.5" customHeight="1">
      <c r="A33" s="177">
        <v>7</v>
      </c>
      <c r="B33" s="178"/>
      <c r="C33" s="179" t="s">
        <v>159</v>
      </c>
      <c r="D33" s="180" t="s">
        <v>23</v>
      </c>
      <c r="E33" s="181"/>
      <c r="F33" s="182">
        <v>161043</v>
      </c>
      <c r="G33" s="182"/>
      <c r="H33" s="182"/>
      <c r="I33" s="182"/>
      <c r="J33" s="182"/>
      <c r="K33" s="182"/>
      <c r="L33" s="182"/>
      <c r="M33" s="182"/>
      <c r="N33" s="182"/>
      <c r="O33" s="182"/>
      <c r="P33" s="182">
        <v>161043</v>
      </c>
    </row>
    <row r="34" spans="1:16" ht="13.5" customHeight="1">
      <c r="A34" s="177">
        <v>8</v>
      </c>
      <c r="B34" s="178"/>
      <c r="C34" s="179" t="s">
        <v>35</v>
      </c>
      <c r="D34" s="174" t="s">
        <v>90</v>
      </c>
      <c r="E34" s="181"/>
      <c r="F34" s="182"/>
      <c r="G34" s="182">
        <v>16032.11</v>
      </c>
      <c r="H34" s="182"/>
      <c r="I34" s="182"/>
      <c r="J34" s="182"/>
      <c r="K34" s="182"/>
      <c r="L34" s="182"/>
      <c r="M34" s="182"/>
      <c r="N34" s="182"/>
      <c r="O34" s="182"/>
      <c r="P34" s="182">
        <f t="shared" si="0"/>
        <v>16032.11</v>
      </c>
    </row>
    <row r="35" spans="1:16" ht="13.5" customHeight="1">
      <c r="A35" s="177">
        <v>9</v>
      </c>
      <c r="B35" s="178"/>
      <c r="C35" s="179" t="s">
        <v>81</v>
      </c>
      <c r="D35" s="180" t="s">
        <v>23</v>
      </c>
      <c r="E35" s="181"/>
      <c r="F35" s="182"/>
      <c r="G35" s="182">
        <v>159297.587</v>
      </c>
      <c r="H35" s="182"/>
      <c r="I35" s="182"/>
      <c r="J35" s="182"/>
      <c r="K35" s="182"/>
      <c r="L35" s="182"/>
      <c r="M35" s="182"/>
      <c r="N35" s="182"/>
      <c r="O35" s="182"/>
      <c r="P35" s="182">
        <f t="shared" si="0"/>
        <v>159297.587</v>
      </c>
    </row>
    <row r="36" spans="1:16" ht="13.5" customHeight="1">
      <c r="A36" s="177">
        <v>10</v>
      </c>
      <c r="B36" s="178"/>
      <c r="C36" s="179" t="s">
        <v>36</v>
      </c>
      <c r="D36" s="180" t="s">
        <v>23</v>
      </c>
      <c r="E36" s="181"/>
      <c r="F36" s="182"/>
      <c r="G36" s="182">
        <v>98.677000000000007</v>
      </c>
      <c r="H36" s="182"/>
      <c r="I36" s="182"/>
      <c r="J36" s="184"/>
      <c r="K36" s="182">
        <v>2550</v>
      </c>
      <c r="L36" s="182"/>
      <c r="M36" s="182"/>
      <c r="N36" s="182"/>
      <c r="O36" s="182"/>
      <c r="P36" s="182">
        <f t="shared" si="0"/>
        <v>2648.6770000000001</v>
      </c>
    </row>
    <row r="37" spans="1:16" ht="13.5" customHeight="1">
      <c r="A37" s="177">
        <v>11</v>
      </c>
      <c r="B37" s="178"/>
      <c r="C37" s="179" t="s">
        <v>37</v>
      </c>
      <c r="D37" s="180" t="s">
        <v>23</v>
      </c>
      <c r="E37" s="181"/>
      <c r="F37" s="182"/>
      <c r="G37" s="182">
        <v>1498</v>
      </c>
      <c r="H37" s="182"/>
      <c r="I37" s="182"/>
      <c r="J37" s="182"/>
      <c r="K37" s="182">
        <v>2131.8000000000002</v>
      </c>
      <c r="L37" s="182"/>
      <c r="M37" s="182"/>
      <c r="N37" s="182"/>
      <c r="O37" s="182"/>
      <c r="P37" s="182">
        <f t="shared" si="0"/>
        <v>3629.8</v>
      </c>
    </row>
    <row r="38" spans="1:16" ht="13.5" customHeight="1">
      <c r="A38" s="177">
        <v>12</v>
      </c>
      <c r="B38" s="178"/>
      <c r="C38" s="179" t="s">
        <v>38</v>
      </c>
      <c r="D38" s="180" t="s">
        <v>23</v>
      </c>
      <c r="E38" s="181"/>
      <c r="F38" s="182"/>
      <c r="G38" s="182">
        <v>8503.4</v>
      </c>
      <c r="H38" s="182"/>
      <c r="I38" s="182"/>
      <c r="J38" s="182"/>
      <c r="K38" s="182">
        <v>814.98</v>
      </c>
      <c r="L38" s="182"/>
      <c r="M38" s="182"/>
      <c r="N38" s="182"/>
      <c r="O38" s="182"/>
      <c r="P38" s="182">
        <f t="shared" si="0"/>
        <v>9318.3799999999992</v>
      </c>
    </row>
    <row r="39" spans="1:16" ht="13.5" customHeight="1">
      <c r="A39" s="177">
        <v>13</v>
      </c>
      <c r="B39" s="178"/>
      <c r="C39" s="179" t="s">
        <v>45</v>
      </c>
      <c r="D39" s="180" t="s">
        <v>23</v>
      </c>
      <c r="E39" s="181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>
        <f t="shared" si="0"/>
        <v>0</v>
      </c>
    </row>
    <row r="40" spans="1:16" ht="13.5" customHeight="1">
      <c r="A40" s="177">
        <v>14</v>
      </c>
      <c r="B40" s="178"/>
      <c r="C40" s="179" t="s">
        <v>41</v>
      </c>
      <c r="D40" s="180" t="s">
        <v>23</v>
      </c>
      <c r="E40" s="181"/>
      <c r="F40" s="182"/>
      <c r="G40" s="182">
        <v>62.87</v>
      </c>
      <c r="H40" s="182"/>
      <c r="I40" s="182"/>
      <c r="J40" s="182"/>
      <c r="K40" s="182"/>
      <c r="L40" s="182"/>
      <c r="M40" s="182"/>
      <c r="N40" s="182"/>
      <c r="O40" s="182"/>
      <c r="P40" s="182">
        <f t="shared" ref="P40:P65" si="1">SUM(E40:O40)</f>
        <v>62.87</v>
      </c>
    </row>
    <row r="41" spans="1:16" ht="13.5" customHeight="1">
      <c r="A41" s="177">
        <v>15</v>
      </c>
      <c r="B41" s="178"/>
      <c r="C41" s="179" t="s">
        <v>42</v>
      </c>
      <c r="D41" s="180" t="s">
        <v>23</v>
      </c>
      <c r="E41" s="181"/>
      <c r="F41" s="182"/>
      <c r="G41" s="182">
        <v>139.75800000000001</v>
      </c>
      <c r="H41" s="182">
        <v>20835.185000000001</v>
      </c>
      <c r="I41" s="182"/>
      <c r="J41" s="182"/>
      <c r="K41" s="182"/>
      <c r="L41" s="182">
        <v>21675</v>
      </c>
      <c r="M41" s="182">
        <v>306000</v>
      </c>
      <c r="N41" s="182"/>
      <c r="O41" s="182"/>
      <c r="P41" s="182">
        <f t="shared" si="1"/>
        <v>348649.94299999997</v>
      </c>
    </row>
    <row r="42" spans="1:16" ht="13.5" customHeight="1">
      <c r="A42" s="177">
        <v>16</v>
      </c>
      <c r="B42" s="178"/>
      <c r="C42" s="179" t="s">
        <v>40</v>
      </c>
      <c r="D42" s="180" t="s">
        <v>23</v>
      </c>
      <c r="E42" s="181"/>
      <c r="F42" s="182"/>
      <c r="G42" s="182">
        <v>29666.901000000002</v>
      </c>
      <c r="H42" s="182"/>
      <c r="I42" s="182"/>
      <c r="J42" s="182">
        <v>378</v>
      </c>
      <c r="K42" s="182">
        <v>18093.598000000002</v>
      </c>
      <c r="L42" s="182"/>
      <c r="M42" s="182">
        <v>189389.769</v>
      </c>
      <c r="N42" s="182"/>
      <c r="O42" s="182"/>
      <c r="P42" s="182">
        <f t="shared" si="1"/>
        <v>237528.26800000001</v>
      </c>
    </row>
    <row r="43" spans="1:16" ht="13.5" customHeight="1">
      <c r="A43" s="177">
        <v>17</v>
      </c>
      <c r="B43" s="178"/>
      <c r="C43" s="179" t="s">
        <v>43</v>
      </c>
      <c r="D43" s="180" t="s">
        <v>23</v>
      </c>
      <c r="E43" s="181"/>
      <c r="F43" s="182"/>
      <c r="G43" s="182">
        <v>2926.1750000000002</v>
      </c>
      <c r="H43" s="182"/>
      <c r="I43" s="182"/>
      <c r="J43" s="182"/>
      <c r="K43" s="182">
        <v>85037.414999999994</v>
      </c>
      <c r="L43" s="182"/>
      <c r="M43" s="182">
        <v>21761.378000000001</v>
      </c>
      <c r="N43" s="182"/>
      <c r="O43" s="182"/>
      <c r="P43" s="182">
        <f t="shared" si="1"/>
        <v>109724.96799999999</v>
      </c>
    </row>
    <row r="44" spans="1:16" ht="13.5" customHeight="1">
      <c r="A44" s="177">
        <v>18</v>
      </c>
      <c r="B44" s="178"/>
      <c r="C44" s="179" t="s">
        <v>98</v>
      </c>
      <c r="D44" s="180" t="s">
        <v>23</v>
      </c>
      <c r="E44" s="181"/>
      <c r="F44" s="182"/>
      <c r="G44" s="182"/>
      <c r="H44" s="182"/>
      <c r="I44" s="182"/>
      <c r="J44" s="182"/>
      <c r="K44" s="182"/>
      <c r="L44" s="182"/>
      <c r="M44" s="182">
        <v>8874</v>
      </c>
      <c r="N44" s="182"/>
      <c r="O44" s="182"/>
      <c r="P44" s="182">
        <f t="shared" si="1"/>
        <v>8874</v>
      </c>
    </row>
    <row r="45" spans="1:16" ht="13.5" customHeight="1">
      <c r="A45" s="177">
        <v>19</v>
      </c>
      <c r="B45" s="178"/>
      <c r="C45" s="179" t="s">
        <v>99</v>
      </c>
      <c r="D45" s="180" t="s">
        <v>23</v>
      </c>
      <c r="E45" s="181"/>
      <c r="F45" s="182"/>
      <c r="G45" s="182">
        <v>82442</v>
      </c>
      <c r="H45" s="182"/>
      <c r="I45" s="182"/>
      <c r="J45" s="182"/>
      <c r="K45" s="182">
        <v>9712.7639999999992</v>
      </c>
      <c r="L45" s="182"/>
      <c r="M45" s="182">
        <v>10200</v>
      </c>
      <c r="N45" s="182"/>
      <c r="O45" s="182"/>
      <c r="P45" s="182">
        <f t="shared" si="1"/>
        <v>102354.764</v>
      </c>
    </row>
    <row r="46" spans="1:16" ht="13.5" customHeight="1">
      <c r="A46" s="177">
        <v>20</v>
      </c>
      <c r="B46" s="178"/>
      <c r="C46" s="179" t="s">
        <v>100</v>
      </c>
      <c r="D46" s="180" t="s">
        <v>23</v>
      </c>
      <c r="E46" s="181"/>
      <c r="F46" s="182"/>
      <c r="G46" s="182">
        <v>1320.0429999999999</v>
      </c>
      <c r="H46" s="182"/>
      <c r="I46" s="182"/>
      <c r="J46" s="182"/>
      <c r="K46" s="182">
        <v>1919.8150000000001</v>
      </c>
      <c r="L46" s="182"/>
      <c r="M46" s="182"/>
      <c r="N46" s="182">
        <v>22.5</v>
      </c>
      <c r="O46" s="182"/>
      <c r="P46" s="182">
        <f t="shared" si="1"/>
        <v>3262.3580000000002</v>
      </c>
    </row>
    <row r="47" spans="1:16" ht="13.5" customHeight="1">
      <c r="A47" s="177">
        <v>21</v>
      </c>
      <c r="B47" s="178"/>
      <c r="C47" s="179" t="s">
        <v>101</v>
      </c>
      <c r="D47" s="180" t="s">
        <v>23</v>
      </c>
      <c r="E47" s="181"/>
      <c r="F47" s="182"/>
      <c r="G47" s="182">
        <v>60.091999999999999</v>
      </c>
      <c r="H47" s="182">
        <v>3088.7759999999998</v>
      </c>
      <c r="I47" s="182"/>
      <c r="J47" s="182"/>
      <c r="K47" s="182"/>
      <c r="L47" s="182">
        <v>3534.3</v>
      </c>
      <c r="M47" s="182">
        <v>49650.188000000002</v>
      </c>
      <c r="N47" s="182">
        <v>1434.232</v>
      </c>
      <c r="O47" s="182"/>
      <c r="P47" s="182">
        <f t="shared" si="1"/>
        <v>57767.588000000003</v>
      </c>
    </row>
    <row r="48" spans="1:16" ht="13.5" customHeight="1">
      <c r="A48" s="177">
        <v>22</v>
      </c>
      <c r="B48" s="178"/>
      <c r="C48" s="179" t="s">
        <v>50</v>
      </c>
      <c r="D48" s="180" t="s">
        <v>23</v>
      </c>
      <c r="E48" s="181"/>
      <c r="F48" s="182"/>
      <c r="G48" s="182">
        <v>20348</v>
      </c>
      <c r="H48" s="182"/>
      <c r="I48" s="182"/>
      <c r="J48" s="182"/>
      <c r="K48" s="182"/>
      <c r="L48" s="182"/>
      <c r="M48" s="182"/>
      <c r="N48" s="182"/>
      <c r="O48" s="182"/>
      <c r="P48" s="182">
        <f t="shared" si="1"/>
        <v>20348</v>
      </c>
    </row>
    <row r="49" spans="1:16" ht="13.5" customHeight="1">
      <c r="A49" s="177">
        <v>23</v>
      </c>
      <c r="B49" s="178"/>
      <c r="C49" s="179" t="s">
        <v>49</v>
      </c>
      <c r="D49" s="180" t="s">
        <v>23</v>
      </c>
      <c r="E49" s="181"/>
      <c r="F49" s="182"/>
      <c r="G49" s="182">
        <v>0.06</v>
      </c>
      <c r="H49" s="182"/>
      <c r="I49" s="182"/>
      <c r="J49" s="182"/>
      <c r="K49" s="182"/>
      <c r="L49" s="182"/>
      <c r="M49" s="182"/>
      <c r="N49" s="182"/>
      <c r="O49" s="182"/>
      <c r="P49" s="182">
        <f t="shared" si="1"/>
        <v>0.06</v>
      </c>
    </row>
    <row r="50" spans="1:16" ht="13.5" customHeight="1">
      <c r="A50" s="177">
        <v>24</v>
      </c>
      <c r="B50" s="178"/>
      <c r="C50" s="179" t="s">
        <v>44</v>
      </c>
      <c r="D50" s="180" t="s">
        <v>23</v>
      </c>
      <c r="E50" s="181"/>
      <c r="F50" s="182"/>
      <c r="G50" s="182">
        <v>1428.5650000000001</v>
      </c>
      <c r="H50" s="182"/>
      <c r="I50" s="182"/>
      <c r="J50" s="182"/>
      <c r="K50" s="182">
        <v>758.54700000000003</v>
      </c>
      <c r="L50" s="182"/>
      <c r="M50" s="182"/>
      <c r="N50" s="182"/>
      <c r="O50" s="182"/>
      <c r="P50" s="182">
        <f t="shared" si="1"/>
        <v>2187.1120000000001</v>
      </c>
    </row>
    <row r="51" spans="1:16" ht="13.5" customHeight="1">
      <c r="A51" s="177">
        <v>25</v>
      </c>
      <c r="B51" s="178"/>
      <c r="C51" s="179" t="s">
        <v>102</v>
      </c>
      <c r="D51" s="180" t="s">
        <v>23</v>
      </c>
      <c r="E51" s="181"/>
      <c r="F51" s="182"/>
      <c r="G51" s="182">
        <v>8081.384</v>
      </c>
      <c r="H51" s="182"/>
      <c r="I51" s="182"/>
      <c r="J51" s="182">
        <v>3191.1559999999999</v>
      </c>
      <c r="K51" s="182">
        <v>306</v>
      </c>
      <c r="L51" s="182"/>
      <c r="M51" s="182"/>
      <c r="N51" s="182">
        <v>641.23599999999999</v>
      </c>
      <c r="O51" s="182"/>
      <c r="P51" s="182">
        <f t="shared" si="1"/>
        <v>12219.776000000002</v>
      </c>
    </row>
    <row r="52" spans="1:16" ht="13.5" customHeight="1">
      <c r="A52" s="177">
        <v>26</v>
      </c>
      <c r="B52" s="178"/>
      <c r="C52" s="179" t="s">
        <v>53</v>
      </c>
      <c r="D52" s="180" t="s">
        <v>23</v>
      </c>
      <c r="E52" s="181"/>
      <c r="F52" s="182"/>
      <c r="G52" s="182">
        <v>250.05</v>
      </c>
      <c r="H52" s="182"/>
      <c r="I52" s="182"/>
      <c r="J52" s="182"/>
      <c r="K52" s="182"/>
      <c r="L52" s="182"/>
      <c r="M52" s="182"/>
      <c r="N52" s="182"/>
      <c r="O52" s="182"/>
      <c r="P52" s="182">
        <f t="shared" si="1"/>
        <v>250.05</v>
      </c>
    </row>
    <row r="53" spans="1:16" ht="13.5" customHeight="1">
      <c r="A53" s="177">
        <v>27</v>
      </c>
      <c r="B53" s="178"/>
      <c r="C53" s="179" t="s">
        <v>54</v>
      </c>
      <c r="D53" s="180" t="s">
        <v>23</v>
      </c>
      <c r="E53" s="181"/>
      <c r="F53" s="182"/>
      <c r="G53" s="182">
        <v>7832.3050000000003</v>
      </c>
      <c r="H53" s="182"/>
      <c r="I53" s="182"/>
      <c r="J53" s="182"/>
      <c r="K53" s="182">
        <v>35012.428999999996</v>
      </c>
      <c r="L53" s="182"/>
      <c r="M53" s="182">
        <v>23460</v>
      </c>
      <c r="N53" s="182"/>
      <c r="O53" s="182"/>
      <c r="P53" s="182">
        <f t="shared" si="1"/>
        <v>66304.733999999997</v>
      </c>
    </row>
    <row r="54" spans="1:16" ht="13.5" customHeight="1">
      <c r="A54" s="177">
        <v>28</v>
      </c>
      <c r="B54" s="178"/>
      <c r="C54" s="179" t="s">
        <v>55</v>
      </c>
      <c r="D54" s="180" t="s">
        <v>23</v>
      </c>
      <c r="E54" s="181"/>
      <c r="F54" s="182"/>
      <c r="G54" s="182">
        <v>9313.5259999999998</v>
      </c>
      <c r="H54" s="182"/>
      <c r="I54" s="182"/>
      <c r="J54" s="182">
        <v>3</v>
      </c>
      <c r="K54" s="182">
        <v>24122.9</v>
      </c>
      <c r="L54" s="182"/>
      <c r="M54" s="182">
        <v>26547.05</v>
      </c>
      <c r="N54" s="182"/>
      <c r="O54" s="182"/>
      <c r="P54" s="182">
        <f t="shared" si="1"/>
        <v>59986.475999999995</v>
      </c>
    </row>
    <row r="55" spans="1:16" ht="13.5" customHeight="1">
      <c r="A55" s="177">
        <v>29</v>
      </c>
      <c r="B55" s="178"/>
      <c r="C55" s="205" t="s">
        <v>104</v>
      </c>
      <c r="D55" s="180" t="s">
        <v>23</v>
      </c>
      <c r="E55" s="181"/>
      <c r="F55" s="182"/>
      <c r="G55" s="182">
        <v>1857.5</v>
      </c>
      <c r="H55" s="182"/>
      <c r="I55" s="182"/>
      <c r="J55" s="182"/>
      <c r="K55" s="182">
        <v>68.599999999999994</v>
      </c>
      <c r="L55" s="182"/>
      <c r="M55" s="182"/>
      <c r="N55" s="182"/>
      <c r="O55" s="182"/>
      <c r="P55" s="182">
        <f t="shared" si="1"/>
        <v>1926.1</v>
      </c>
    </row>
    <row r="56" spans="1:16" ht="13.5" customHeight="1">
      <c r="A56" s="177">
        <v>30</v>
      </c>
      <c r="B56" s="178"/>
      <c r="C56" s="179" t="s">
        <v>39</v>
      </c>
      <c r="D56" s="180" t="s">
        <v>23</v>
      </c>
      <c r="E56" s="185"/>
      <c r="F56" s="182"/>
      <c r="G56" s="182">
        <v>6607.5529999999999</v>
      </c>
      <c r="H56" s="182"/>
      <c r="I56" s="182"/>
      <c r="J56" s="182"/>
      <c r="K56" s="182"/>
      <c r="L56" s="182"/>
      <c r="M56" s="182"/>
      <c r="N56" s="182"/>
      <c r="O56" s="182"/>
      <c r="P56" s="182">
        <f t="shared" si="1"/>
        <v>6607.5529999999999</v>
      </c>
    </row>
    <row r="57" spans="1:16" ht="13.5" customHeight="1">
      <c r="A57" s="177">
        <v>31</v>
      </c>
      <c r="B57" s="178"/>
      <c r="C57" s="179" t="s">
        <v>160</v>
      </c>
      <c r="D57" s="180" t="s">
        <v>23</v>
      </c>
      <c r="E57" s="185"/>
      <c r="F57" s="182"/>
      <c r="G57" s="182">
        <v>25247.027999999998</v>
      </c>
      <c r="H57" s="182">
        <v>53044.421000000002</v>
      </c>
      <c r="I57" s="182"/>
      <c r="J57" s="182"/>
      <c r="K57" s="182">
        <v>1448.604</v>
      </c>
      <c r="L57" s="182">
        <v>5773.9179999999997</v>
      </c>
      <c r="M57" s="182">
        <v>1728.6959999999999</v>
      </c>
      <c r="N57" s="182"/>
      <c r="O57" s="182"/>
      <c r="P57" s="182">
        <f t="shared" si="1"/>
        <v>87242.667000000001</v>
      </c>
    </row>
    <row r="58" spans="1:16" ht="13.5" customHeight="1">
      <c r="A58" s="177">
        <v>32</v>
      </c>
      <c r="B58" s="178"/>
      <c r="C58" s="179" t="s">
        <v>48</v>
      </c>
      <c r="D58" s="180" t="s">
        <v>23</v>
      </c>
      <c r="E58" s="185"/>
      <c r="F58" s="182"/>
      <c r="G58" s="182">
        <v>9511.42</v>
      </c>
      <c r="H58" s="182"/>
      <c r="I58" s="182"/>
      <c r="J58" s="182">
        <v>1.45</v>
      </c>
      <c r="K58" s="182">
        <v>832.18</v>
      </c>
      <c r="L58" s="182"/>
      <c r="M58" s="182">
        <v>667.71199999999999</v>
      </c>
      <c r="N58" s="182"/>
      <c r="O58" s="182"/>
      <c r="P58" s="182">
        <f t="shared" si="1"/>
        <v>11012.762000000001</v>
      </c>
    </row>
    <row r="59" spans="1:16" ht="13.5" customHeight="1">
      <c r="A59" s="177">
        <v>33</v>
      </c>
      <c r="B59" s="178"/>
      <c r="C59" s="179" t="s">
        <v>47</v>
      </c>
      <c r="D59" s="180" t="s">
        <v>23</v>
      </c>
      <c r="E59" s="185"/>
      <c r="F59" s="182"/>
      <c r="G59" s="182">
        <v>39501.561000000002</v>
      </c>
      <c r="H59" s="182"/>
      <c r="I59" s="182"/>
      <c r="J59" s="182">
        <v>200000</v>
      </c>
      <c r="K59" s="182">
        <v>27908.417000000001</v>
      </c>
      <c r="L59" s="182"/>
      <c r="M59" s="182">
        <v>331851</v>
      </c>
      <c r="N59" s="182"/>
      <c r="O59" s="182"/>
      <c r="P59" s="182">
        <f t="shared" si="1"/>
        <v>599260.978</v>
      </c>
    </row>
    <row r="60" spans="1:16" ht="13.5" customHeight="1">
      <c r="A60" s="177">
        <v>34</v>
      </c>
      <c r="B60" s="178"/>
      <c r="C60" s="179" t="s">
        <v>105</v>
      </c>
      <c r="D60" s="180" t="s">
        <v>23</v>
      </c>
      <c r="E60" s="185"/>
      <c r="F60" s="182"/>
      <c r="G60" s="182">
        <v>58.256999999999998</v>
      </c>
      <c r="H60" s="182"/>
      <c r="I60" s="182"/>
      <c r="J60" s="182"/>
      <c r="K60" s="182"/>
      <c r="L60" s="182"/>
      <c r="M60" s="182"/>
      <c r="N60" s="182"/>
      <c r="O60" s="182"/>
      <c r="P60" s="182">
        <f t="shared" si="1"/>
        <v>58.256999999999998</v>
      </c>
    </row>
    <row r="61" spans="1:16" ht="13.5" customHeight="1">
      <c r="A61" s="177">
        <v>35</v>
      </c>
      <c r="B61" s="178"/>
      <c r="C61" s="179" t="s">
        <v>46</v>
      </c>
      <c r="D61" s="180" t="s">
        <v>23</v>
      </c>
      <c r="E61" s="185"/>
      <c r="F61" s="182"/>
      <c r="G61" s="182">
        <v>20705.202000000001</v>
      </c>
      <c r="H61" s="182"/>
      <c r="I61" s="182"/>
      <c r="J61" s="182"/>
      <c r="K61" s="182"/>
      <c r="L61" s="182"/>
      <c r="M61" s="182"/>
      <c r="N61" s="182"/>
      <c r="O61" s="182"/>
      <c r="P61" s="182">
        <f t="shared" si="1"/>
        <v>20705.202000000001</v>
      </c>
    </row>
    <row r="62" spans="1:16" ht="13.5" customHeight="1">
      <c r="A62" s="177">
        <v>36</v>
      </c>
      <c r="B62" s="178"/>
      <c r="C62" s="179" t="s">
        <v>161</v>
      </c>
      <c r="D62" s="180" t="s">
        <v>23</v>
      </c>
      <c r="E62" s="185"/>
      <c r="F62" s="182"/>
      <c r="G62" s="182">
        <v>47</v>
      </c>
      <c r="H62" s="182"/>
      <c r="I62" s="182"/>
      <c r="J62" s="182"/>
      <c r="K62" s="182">
        <v>845.36599999999999</v>
      </c>
      <c r="L62" s="182"/>
      <c r="M62" s="182"/>
      <c r="N62" s="182"/>
      <c r="O62" s="182"/>
      <c r="P62" s="182">
        <f t="shared" si="1"/>
        <v>892.36599999999999</v>
      </c>
    </row>
    <row r="63" spans="1:16" ht="13.5" customHeight="1">
      <c r="A63" s="177">
        <v>37</v>
      </c>
      <c r="B63" s="178"/>
      <c r="C63" s="179" t="s">
        <v>51</v>
      </c>
      <c r="D63" s="180" t="s">
        <v>23</v>
      </c>
      <c r="E63" s="185"/>
      <c r="F63" s="182"/>
      <c r="G63" s="182">
        <v>2220.89</v>
      </c>
      <c r="H63" s="182"/>
      <c r="I63" s="182"/>
      <c r="J63" s="182">
        <v>5</v>
      </c>
      <c r="K63" s="182">
        <v>2108.768</v>
      </c>
      <c r="L63" s="182"/>
      <c r="M63" s="182"/>
      <c r="N63" s="182"/>
      <c r="O63" s="182"/>
      <c r="P63" s="182">
        <f t="shared" si="1"/>
        <v>4334.6579999999994</v>
      </c>
    </row>
    <row r="64" spans="1:16" ht="13.5" customHeight="1">
      <c r="A64" s="177">
        <v>38</v>
      </c>
      <c r="B64" s="178"/>
      <c r="C64" s="179" t="s">
        <v>52</v>
      </c>
      <c r="D64" s="180" t="s">
        <v>23</v>
      </c>
      <c r="E64" s="185"/>
      <c r="F64" s="182"/>
      <c r="G64" s="182">
        <v>40226.313999999998</v>
      </c>
      <c r="H64" s="182"/>
      <c r="I64" s="182"/>
      <c r="J64" s="182"/>
      <c r="K64" s="182"/>
      <c r="L64" s="182"/>
      <c r="M64" s="182"/>
      <c r="N64" s="182"/>
      <c r="O64" s="182"/>
      <c r="P64" s="182">
        <f t="shared" si="1"/>
        <v>40226.313999999998</v>
      </c>
    </row>
    <row r="65" spans="1:16" ht="13.5" customHeight="1">
      <c r="A65" s="186">
        <v>39</v>
      </c>
      <c r="B65" s="178"/>
      <c r="C65" s="179" t="s">
        <v>56</v>
      </c>
      <c r="D65" s="180" t="s">
        <v>23</v>
      </c>
      <c r="E65" s="185"/>
      <c r="F65" s="182"/>
      <c r="G65" s="182">
        <v>88.863</v>
      </c>
      <c r="H65" s="182"/>
      <c r="I65" s="182"/>
      <c r="J65" s="182"/>
      <c r="K65" s="182"/>
      <c r="L65" s="182"/>
      <c r="M65" s="182"/>
      <c r="N65" s="182"/>
      <c r="O65" s="182"/>
      <c r="P65" s="182">
        <f t="shared" si="1"/>
        <v>88.863</v>
      </c>
    </row>
    <row r="66" spans="1:16" ht="13.5" customHeight="1">
      <c r="A66" s="156">
        <v>40</v>
      </c>
      <c r="B66" s="187"/>
      <c r="C66" s="188" t="s">
        <v>106</v>
      </c>
      <c r="D66" s="189" t="s">
        <v>23</v>
      </c>
      <c r="E66" s="190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</row>
    <row r="67" spans="1:16" ht="13.5" customHeight="1">
      <c r="A67" s="192"/>
      <c r="B67" s="193"/>
      <c r="C67" s="194" t="s">
        <v>15</v>
      </c>
      <c r="D67" s="195"/>
      <c r="E67" s="196">
        <f>E9+E16+E18+E20</f>
        <v>5948274.1289999997</v>
      </c>
      <c r="F67" s="196">
        <f t="shared" ref="F67" si="2">SUM(F9:F66)</f>
        <v>698051.13100000005</v>
      </c>
      <c r="G67" s="196">
        <f>SUM(G9:G66)</f>
        <v>495373.09100000001</v>
      </c>
      <c r="H67" s="196">
        <f t="shared" ref="H67:O67" si="3">SUM(H9:H66)</f>
        <v>76968.382000000012</v>
      </c>
      <c r="I67" s="196">
        <f t="shared" si="3"/>
        <v>0</v>
      </c>
      <c r="J67" s="196">
        <f t="shared" si="3"/>
        <v>203578.606</v>
      </c>
      <c r="K67" s="196">
        <f t="shared" si="3"/>
        <v>213672.18300000002</v>
      </c>
      <c r="L67" s="196">
        <f t="shared" si="3"/>
        <v>30983.218000000001</v>
      </c>
      <c r="M67" s="196">
        <f t="shared" si="3"/>
        <v>970129.79300000006</v>
      </c>
      <c r="N67" s="196">
        <f t="shared" si="3"/>
        <v>2097.9679999999998</v>
      </c>
      <c r="O67" s="196">
        <f t="shared" si="3"/>
        <v>0</v>
      </c>
      <c r="P67" s="216">
        <v>8639128.5010000002</v>
      </c>
    </row>
    <row r="68" spans="1:16" ht="13.5" customHeight="1">
      <c r="K68" s="197"/>
    </row>
  </sheetData>
  <mergeCells count="18">
    <mergeCell ref="B2:P2"/>
    <mergeCell ref="F6:F7"/>
    <mergeCell ref="G6:G7"/>
    <mergeCell ref="H6:H7"/>
    <mergeCell ref="I6:I7"/>
    <mergeCell ref="K6:K7"/>
    <mergeCell ref="J6:J7"/>
    <mergeCell ref="P6:P7"/>
    <mergeCell ref="O6:O7"/>
    <mergeCell ref="B5:C7"/>
    <mergeCell ref="O4:P4"/>
    <mergeCell ref="E5:P5"/>
    <mergeCell ref="E6:E7"/>
    <mergeCell ref="L6:M6"/>
    <mergeCell ref="N6:N7"/>
    <mergeCell ref="A5:A7"/>
    <mergeCell ref="B8:C8"/>
    <mergeCell ref="D5:D7"/>
  </mergeCells>
  <phoneticPr fontId="14" type="noConversion"/>
  <pageMargins left="0.45" right="0.45" top="0.5" bottom="0.5" header="0.3" footer="0.3"/>
  <pageSetup paperSize="9" scale="58" orientation="landscape" verticalDpi="4294967293"/>
  <rowBreaks count="1" manualBreakCount="1">
    <brk id="67" max="16383" man="1"/>
  </rowBreaks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8"/>
  <sheetViews>
    <sheetView topLeftCell="A3" zoomScale="85" zoomScaleNormal="85" zoomScalePageLayoutView="85" workbookViewId="0">
      <selection activeCell="G43" sqref="G43"/>
    </sheetView>
  </sheetViews>
  <sheetFormatPr baseColWidth="10" defaultColWidth="9" defaultRowHeight="14" x14ac:dyDescent="0"/>
  <cols>
    <col min="1" max="1" width="3.5" style="67" bestFit="1" customWidth="1"/>
    <col min="2" max="2" width="39" style="82" customWidth="1"/>
    <col min="3" max="3" width="50" style="66" customWidth="1"/>
    <col min="4" max="12" width="16.5" style="147" customWidth="1"/>
    <col min="13" max="13" width="10.6640625" style="66" customWidth="1"/>
    <col min="14" max="15" width="13.5" style="66" customWidth="1"/>
    <col min="16" max="16384" width="9" style="66"/>
  </cols>
  <sheetData>
    <row r="2" spans="1:17">
      <c r="A2" s="248" t="s">
        <v>24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71"/>
      <c r="O2" s="71"/>
      <c r="P2" s="71"/>
      <c r="Q2" s="71"/>
    </row>
    <row r="3" spans="1:17">
      <c r="A3" s="137"/>
      <c r="B3" s="137"/>
      <c r="C3" s="137"/>
      <c r="D3" s="146"/>
      <c r="E3" s="146"/>
      <c r="F3" s="146"/>
      <c r="G3" s="146"/>
      <c r="H3" s="146"/>
      <c r="I3" s="146"/>
      <c r="J3" s="146"/>
      <c r="K3" s="146"/>
      <c r="L3" s="148" t="s">
        <v>108</v>
      </c>
      <c r="M3" s="137"/>
      <c r="N3" s="71"/>
      <c r="O3" s="71"/>
      <c r="P3" s="71"/>
      <c r="Q3" s="71"/>
    </row>
    <row r="4" spans="1:17" ht="12.75" customHeight="1">
      <c r="K4" s="249" t="s">
        <v>86</v>
      </c>
      <c r="L4" s="249"/>
      <c r="M4" s="68"/>
    </row>
    <row r="5" spans="1:17" ht="14.25" customHeight="1">
      <c r="A5" s="221" t="s">
        <v>0</v>
      </c>
      <c r="B5" s="250" t="s">
        <v>1</v>
      </c>
      <c r="C5" s="221" t="s">
        <v>2</v>
      </c>
      <c r="D5" s="253" t="s">
        <v>16</v>
      </c>
      <c r="E5" s="254"/>
      <c r="F5" s="254"/>
      <c r="G5" s="254"/>
      <c r="H5" s="254"/>
      <c r="I5" s="254"/>
      <c r="J5" s="254"/>
      <c r="K5" s="254"/>
      <c r="L5" s="255"/>
      <c r="M5" s="85"/>
    </row>
    <row r="6" spans="1:17" ht="12.75" customHeight="1">
      <c r="A6" s="222"/>
      <c r="B6" s="251"/>
      <c r="C6" s="222"/>
      <c r="D6" s="256" t="s">
        <v>156</v>
      </c>
      <c r="E6" s="256" t="s">
        <v>3</v>
      </c>
      <c r="F6" s="256" t="s">
        <v>17</v>
      </c>
      <c r="G6" s="256" t="s">
        <v>18</v>
      </c>
      <c r="H6" s="258" t="s">
        <v>4</v>
      </c>
      <c r="I6" s="259"/>
      <c r="J6" s="222" t="s">
        <v>165</v>
      </c>
      <c r="K6" s="256" t="s">
        <v>21</v>
      </c>
      <c r="L6" s="246" t="s">
        <v>15</v>
      </c>
    </row>
    <row r="7" spans="1:17" ht="46.5" customHeight="1">
      <c r="A7" s="227"/>
      <c r="B7" s="252"/>
      <c r="C7" s="227"/>
      <c r="D7" s="257"/>
      <c r="E7" s="257"/>
      <c r="F7" s="257"/>
      <c r="G7" s="257"/>
      <c r="H7" s="149" t="s">
        <v>5</v>
      </c>
      <c r="I7" s="149" t="s">
        <v>107</v>
      </c>
      <c r="J7" s="227"/>
      <c r="K7" s="257"/>
      <c r="L7" s="247"/>
    </row>
    <row r="8" spans="1:17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  <c r="L8" s="76">
        <v>12</v>
      </c>
    </row>
    <row r="9" spans="1:17" s="65" customFormat="1" ht="15" customHeight="1">
      <c r="A9" s="73">
        <v>1</v>
      </c>
      <c r="B9" s="68" t="s">
        <v>35</v>
      </c>
      <c r="C9" s="41" t="s">
        <v>7</v>
      </c>
      <c r="D9" s="150">
        <v>241047.59099999999</v>
      </c>
      <c r="E9" s="151">
        <v>1.2450000000000001</v>
      </c>
      <c r="F9" s="150">
        <v>61.356999999999999</v>
      </c>
      <c r="G9" s="151">
        <v>39430.637000000002</v>
      </c>
      <c r="H9" s="151"/>
      <c r="I9" s="150">
        <v>32.802999999999997</v>
      </c>
      <c r="J9" s="151"/>
      <c r="K9" s="150"/>
      <c r="L9" s="151">
        <f>SUM(D9:K9)</f>
        <v>280573.63299999997</v>
      </c>
    </row>
    <row r="10" spans="1:17">
      <c r="A10" s="69">
        <v>2</v>
      </c>
      <c r="B10" s="70" t="s">
        <v>81</v>
      </c>
      <c r="C10" s="77" t="s">
        <v>23</v>
      </c>
      <c r="D10" s="152">
        <v>1486337.1089999999</v>
      </c>
      <c r="E10" s="153">
        <v>27.940999999999999</v>
      </c>
      <c r="F10" s="152"/>
      <c r="G10" s="153">
        <v>1264028.3799999999</v>
      </c>
      <c r="H10" s="153"/>
      <c r="I10" s="152">
        <v>209.50700000000001</v>
      </c>
      <c r="J10" s="153"/>
      <c r="K10" s="152"/>
      <c r="L10" s="151">
        <f t="shared" ref="L10:L57" si="0">SUM(D10:K10)</f>
        <v>2750602.9369999999</v>
      </c>
    </row>
    <row r="11" spans="1:17">
      <c r="A11" s="69">
        <v>3</v>
      </c>
      <c r="B11" s="70" t="s">
        <v>36</v>
      </c>
      <c r="C11" s="77" t="s">
        <v>23</v>
      </c>
      <c r="D11" s="152">
        <v>20496.292000000001</v>
      </c>
      <c r="E11" s="153">
        <v>7.4960000000000004</v>
      </c>
      <c r="F11" s="152">
        <v>12492.795</v>
      </c>
      <c r="G11" s="153">
        <v>97220.245999999999</v>
      </c>
      <c r="H11" s="153"/>
      <c r="I11" s="152">
        <v>198.239</v>
      </c>
      <c r="J11" s="153"/>
      <c r="K11" s="152"/>
      <c r="L11" s="151">
        <f t="shared" si="0"/>
        <v>130415.068</v>
      </c>
    </row>
    <row r="12" spans="1:17">
      <c r="A12" s="69">
        <v>4</v>
      </c>
      <c r="B12" s="70" t="s">
        <v>37</v>
      </c>
      <c r="C12" s="77" t="s">
        <v>23</v>
      </c>
      <c r="D12" s="152">
        <v>38415.038999999997</v>
      </c>
      <c r="E12" s="153"/>
      <c r="F12" s="147">
        <v>4390.12</v>
      </c>
      <c r="G12" s="153">
        <v>28037.106</v>
      </c>
      <c r="H12" s="153"/>
      <c r="I12" s="152"/>
      <c r="J12" s="153"/>
      <c r="K12" s="152"/>
      <c r="L12" s="151">
        <f t="shared" si="0"/>
        <v>70842.264999999999</v>
      </c>
    </row>
    <row r="13" spans="1:17">
      <c r="A13" s="69">
        <v>5</v>
      </c>
      <c r="B13" s="70" t="s">
        <v>38</v>
      </c>
      <c r="C13" s="77" t="s">
        <v>23</v>
      </c>
      <c r="D13" s="152">
        <v>27622.429</v>
      </c>
      <c r="E13" s="153"/>
      <c r="F13" s="152"/>
      <c r="G13" s="153">
        <v>8153.4859999999999</v>
      </c>
      <c r="H13" s="153"/>
      <c r="I13" s="152"/>
      <c r="J13" s="153"/>
      <c r="K13" s="152"/>
      <c r="L13" s="151">
        <f t="shared" si="0"/>
        <v>35775.915000000001</v>
      </c>
    </row>
    <row r="14" spans="1:17">
      <c r="A14" s="69">
        <v>6</v>
      </c>
      <c r="B14" s="70" t="s">
        <v>45</v>
      </c>
      <c r="C14" s="77" t="s">
        <v>23</v>
      </c>
      <c r="D14" s="152"/>
      <c r="E14" s="153"/>
      <c r="F14" s="152"/>
      <c r="G14" s="153"/>
      <c r="H14" s="153"/>
      <c r="I14" s="152"/>
      <c r="J14" s="153"/>
      <c r="K14" s="152"/>
      <c r="L14" s="151"/>
    </row>
    <row r="15" spans="1:17">
      <c r="A15" s="69">
        <v>7</v>
      </c>
      <c r="B15" s="70" t="s">
        <v>41</v>
      </c>
      <c r="C15" s="77" t="s">
        <v>23</v>
      </c>
      <c r="D15" s="152">
        <v>8567.7160000000003</v>
      </c>
      <c r="E15" s="153"/>
      <c r="F15" s="152">
        <v>4178.3450000000003</v>
      </c>
      <c r="G15" s="153">
        <v>1565.4960000000001</v>
      </c>
      <c r="H15" s="153"/>
      <c r="I15" s="152"/>
      <c r="J15" s="153"/>
      <c r="K15" s="152"/>
      <c r="L15" s="151">
        <f t="shared" si="0"/>
        <v>14311.557000000001</v>
      </c>
    </row>
    <row r="16" spans="1:17">
      <c r="A16" s="69">
        <v>8</v>
      </c>
      <c r="B16" s="70" t="s">
        <v>42</v>
      </c>
      <c r="C16" s="77" t="s">
        <v>23</v>
      </c>
      <c r="D16" s="152">
        <v>4928.4579999999996</v>
      </c>
      <c r="E16" s="153">
        <v>20835.185000000001</v>
      </c>
      <c r="F16" s="152"/>
      <c r="G16" s="153">
        <v>3600.47</v>
      </c>
      <c r="H16" s="153">
        <v>306000</v>
      </c>
      <c r="I16" s="152">
        <v>21675</v>
      </c>
      <c r="J16" s="153"/>
      <c r="K16" s="152"/>
      <c r="L16" s="151">
        <f t="shared" si="0"/>
        <v>357039.11300000001</v>
      </c>
    </row>
    <row r="17" spans="1:12">
      <c r="A17" s="69">
        <v>9</v>
      </c>
      <c r="B17" s="70" t="s">
        <v>40</v>
      </c>
      <c r="C17" s="77" t="s">
        <v>23</v>
      </c>
      <c r="D17" s="152">
        <v>228565.68400000001</v>
      </c>
      <c r="E17" s="153">
        <v>3252.2829999999999</v>
      </c>
      <c r="F17" s="152">
        <v>135.33799999999999</v>
      </c>
      <c r="G17" s="153">
        <v>451943.99400000001</v>
      </c>
      <c r="H17" s="153"/>
      <c r="I17" s="152">
        <v>6023.0230000000001</v>
      </c>
      <c r="J17" s="153"/>
      <c r="K17" s="152"/>
      <c r="L17" s="151">
        <f t="shared" si="0"/>
        <v>689920.32200000004</v>
      </c>
    </row>
    <row r="18" spans="1:12">
      <c r="A18" s="69">
        <v>10</v>
      </c>
      <c r="B18" s="86" t="s">
        <v>43</v>
      </c>
      <c r="C18" s="77" t="s">
        <v>23</v>
      </c>
      <c r="D18" s="152">
        <v>29828.291000000001</v>
      </c>
      <c r="E18" s="153">
        <v>22.109000000000002</v>
      </c>
      <c r="F18" s="152">
        <v>177810.66099999999</v>
      </c>
      <c r="G18" s="153">
        <v>305645.78399999999</v>
      </c>
      <c r="H18" s="153"/>
      <c r="I18" s="152">
        <v>574.02</v>
      </c>
      <c r="J18" s="153"/>
      <c r="K18" s="152"/>
      <c r="L18" s="151">
        <f t="shared" si="0"/>
        <v>513880.86499999999</v>
      </c>
    </row>
    <row r="19" spans="1:12">
      <c r="A19" s="69">
        <v>11</v>
      </c>
      <c r="B19" s="86" t="s">
        <v>98</v>
      </c>
      <c r="C19" s="77" t="s">
        <v>23</v>
      </c>
      <c r="D19" s="152">
        <v>1729.9939999999999</v>
      </c>
      <c r="E19" s="153">
        <v>63.945</v>
      </c>
      <c r="F19" s="152">
        <v>113.22</v>
      </c>
      <c r="G19" s="153">
        <v>9063.35</v>
      </c>
      <c r="H19" s="153"/>
      <c r="I19" s="152"/>
      <c r="J19" s="153"/>
      <c r="K19" s="152"/>
      <c r="L19" s="151">
        <f t="shared" si="0"/>
        <v>10970.509</v>
      </c>
    </row>
    <row r="20" spans="1:12">
      <c r="A20" s="69">
        <v>12</v>
      </c>
      <c r="B20" s="86" t="s">
        <v>99</v>
      </c>
      <c r="C20" s="77" t="s">
        <v>23</v>
      </c>
      <c r="D20" s="152">
        <v>17128.963</v>
      </c>
      <c r="E20" s="153">
        <v>12540.118</v>
      </c>
      <c r="F20" s="152">
        <v>167.20500000000001</v>
      </c>
      <c r="G20" s="153">
        <v>44009.677000000003</v>
      </c>
      <c r="H20" s="153"/>
      <c r="I20" s="152">
        <v>732.26400000000001</v>
      </c>
      <c r="J20" s="153"/>
      <c r="K20" s="152"/>
      <c r="L20" s="151">
        <f t="shared" si="0"/>
        <v>74578.226999999999</v>
      </c>
    </row>
    <row r="21" spans="1:12">
      <c r="A21" s="69">
        <v>13</v>
      </c>
      <c r="B21" s="87" t="s">
        <v>100</v>
      </c>
      <c r="C21" s="77" t="s">
        <v>23</v>
      </c>
      <c r="D21" s="152">
        <v>14177.584000000001</v>
      </c>
      <c r="E21" s="153"/>
      <c r="F21" s="152">
        <v>293.02</v>
      </c>
      <c r="G21" s="153">
        <v>5248.7179999999998</v>
      </c>
      <c r="H21" s="153"/>
      <c r="I21" s="152"/>
      <c r="J21" s="153">
        <v>25</v>
      </c>
      <c r="K21" s="152"/>
      <c r="L21" s="151">
        <f t="shared" si="0"/>
        <v>19744.322</v>
      </c>
    </row>
    <row r="22" spans="1:12">
      <c r="A22" s="69">
        <v>14</v>
      </c>
      <c r="B22" s="86" t="s">
        <v>101</v>
      </c>
      <c r="C22" s="77" t="s">
        <v>23</v>
      </c>
      <c r="D22" s="152">
        <v>17198.784</v>
      </c>
      <c r="E22" s="153">
        <v>4796.0540000000001</v>
      </c>
      <c r="F22" s="152"/>
      <c r="G22" s="153">
        <v>126704.04399999999</v>
      </c>
      <c r="H22" s="153"/>
      <c r="I22" s="152">
        <v>6242.4930000000004</v>
      </c>
      <c r="J22" s="153"/>
      <c r="K22" s="152"/>
      <c r="L22" s="151">
        <f t="shared" si="0"/>
        <v>154941.37499999997</v>
      </c>
    </row>
    <row r="23" spans="1:12">
      <c r="A23" s="69">
        <v>15</v>
      </c>
      <c r="B23" s="86" t="s">
        <v>50</v>
      </c>
      <c r="C23" s="77" t="s">
        <v>23</v>
      </c>
      <c r="D23" s="152">
        <v>19325.460999999999</v>
      </c>
      <c r="E23" s="153"/>
      <c r="F23" s="152"/>
      <c r="G23" s="153">
        <v>735.93</v>
      </c>
      <c r="H23" s="153"/>
      <c r="I23" s="152"/>
      <c r="J23" s="153"/>
      <c r="K23" s="152"/>
      <c r="L23" s="151">
        <f t="shared" si="0"/>
        <v>20061.391</v>
      </c>
    </row>
    <row r="24" spans="1:12">
      <c r="A24" s="69">
        <v>16</v>
      </c>
      <c r="B24" s="86" t="s">
        <v>49</v>
      </c>
      <c r="C24" s="77" t="s">
        <v>23</v>
      </c>
      <c r="D24" s="152">
        <v>637.221</v>
      </c>
      <c r="E24" s="153"/>
      <c r="F24" s="152"/>
      <c r="G24" s="153">
        <v>11.1</v>
      </c>
      <c r="H24" s="153"/>
      <c r="I24" s="152"/>
      <c r="J24" s="153"/>
      <c r="K24" s="152"/>
      <c r="L24" s="151">
        <f t="shared" si="0"/>
        <v>648.32100000000003</v>
      </c>
    </row>
    <row r="25" spans="1:12">
      <c r="A25" s="69">
        <v>17</v>
      </c>
      <c r="B25" s="86" t="s">
        <v>44</v>
      </c>
      <c r="C25" s="77" t="s">
        <v>23</v>
      </c>
      <c r="D25" s="152">
        <v>9036.2289999999994</v>
      </c>
      <c r="E25" s="153"/>
      <c r="F25" s="152"/>
      <c r="G25" s="153">
        <v>2327.1289999999999</v>
      </c>
      <c r="H25" s="153"/>
      <c r="I25" s="152"/>
      <c r="J25" s="153"/>
      <c r="K25" s="152"/>
      <c r="L25" s="151">
        <f t="shared" si="0"/>
        <v>11363.358</v>
      </c>
    </row>
    <row r="26" spans="1:12">
      <c r="A26" s="69">
        <v>18</v>
      </c>
      <c r="B26" s="86" t="s">
        <v>102</v>
      </c>
      <c r="C26" s="77" t="s">
        <v>23</v>
      </c>
      <c r="D26" s="152">
        <v>13400.816000000001</v>
      </c>
      <c r="E26" s="153">
        <v>2.8839999999999999</v>
      </c>
      <c r="F26" s="152">
        <v>87</v>
      </c>
      <c r="G26" s="153">
        <v>688.625</v>
      </c>
      <c r="H26" s="153"/>
      <c r="I26" s="152"/>
      <c r="J26" s="153">
        <v>2138.9360000000001</v>
      </c>
      <c r="K26" s="152"/>
      <c r="L26" s="151">
        <f t="shared" si="0"/>
        <v>16318.261</v>
      </c>
    </row>
    <row r="27" spans="1:12">
      <c r="A27" s="69">
        <v>19</v>
      </c>
      <c r="B27" s="86" t="s">
        <v>53</v>
      </c>
      <c r="C27" s="77" t="s">
        <v>23</v>
      </c>
      <c r="D27" s="152">
        <v>18004.276999999998</v>
      </c>
      <c r="E27" s="153"/>
      <c r="F27" s="152">
        <v>466.7</v>
      </c>
      <c r="G27" s="153">
        <v>5185.8419999999996</v>
      </c>
      <c r="H27" s="153"/>
      <c r="I27" s="152"/>
      <c r="J27" s="153"/>
      <c r="K27" s="152"/>
      <c r="L27" s="151">
        <f t="shared" si="0"/>
        <v>23656.819</v>
      </c>
    </row>
    <row r="28" spans="1:12">
      <c r="A28" s="69">
        <v>20</v>
      </c>
      <c r="B28" s="206" t="s">
        <v>54</v>
      </c>
      <c r="C28" s="77" t="s">
        <v>23</v>
      </c>
      <c r="D28" s="152">
        <v>1131447.135</v>
      </c>
      <c r="E28" s="153">
        <v>175.95</v>
      </c>
      <c r="F28" s="152">
        <v>84.045000000000002</v>
      </c>
      <c r="G28" s="153">
        <v>267306.20400000003</v>
      </c>
      <c r="H28" s="153"/>
      <c r="I28" s="152"/>
      <c r="J28" s="153"/>
      <c r="K28" s="152"/>
      <c r="L28" s="151">
        <f t="shared" si="0"/>
        <v>1399013.3339999998</v>
      </c>
    </row>
    <row r="29" spans="1:12">
      <c r="A29" s="69">
        <v>21</v>
      </c>
      <c r="B29" s="86" t="s">
        <v>55</v>
      </c>
      <c r="C29" s="77" t="s">
        <v>23</v>
      </c>
      <c r="D29" s="152">
        <v>400704.52500000002</v>
      </c>
      <c r="E29" s="153">
        <v>199.102</v>
      </c>
      <c r="F29" s="152">
        <v>2177.4499999999998</v>
      </c>
      <c r="G29" s="153">
        <v>349920.30099999998</v>
      </c>
      <c r="H29" s="153"/>
      <c r="I29" s="152"/>
      <c r="J29" s="153"/>
      <c r="K29" s="152"/>
      <c r="L29" s="151">
        <f t="shared" si="0"/>
        <v>753001.37800000003</v>
      </c>
    </row>
    <row r="30" spans="1:12">
      <c r="A30" s="69">
        <v>22</v>
      </c>
      <c r="B30" s="205" t="s">
        <v>104</v>
      </c>
      <c r="C30" s="77" t="s">
        <v>23</v>
      </c>
      <c r="D30" s="152">
        <v>3119.2530000000002</v>
      </c>
      <c r="E30" s="153"/>
      <c r="F30" s="152">
        <v>5.0999999999999996</v>
      </c>
      <c r="G30" s="153">
        <v>68.5</v>
      </c>
      <c r="H30" s="153"/>
      <c r="I30" s="152"/>
      <c r="J30" s="153"/>
      <c r="K30" s="152"/>
      <c r="L30" s="151">
        <f t="shared" si="0"/>
        <v>3192.8530000000001</v>
      </c>
    </row>
    <row r="31" spans="1:12">
      <c r="A31" s="69">
        <v>23</v>
      </c>
      <c r="B31" s="86" t="s">
        <v>39</v>
      </c>
      <c r="C31" s="77" t="s">
        <v>23</v>
      </c>
      <c r="D31" s="152">
        <v>7999.8689999999997</v>
      </c>
      <c r="E31" s="153"/>
      <c r="F31" s="152">
        <v>1.3</v>
      </c>
      <c r="G31" s="153">
        <v>13272.218000000001</v>
      </c>
      <c r="H31" s="153"/>
      <c r="I31" s="152"/>
      <c r="J31" s="153"/>
      <c r="K31" s="152"/>
      <c r="L31" s="151">
        <f t="shared" si="0"/>
        <v>21273.387000000002</v>
      </c>
    </row>
    <row r="32" spans="1:12">
      <c r="A32" s="69">
        <v>24</v>
      </c>
      <c r="B32" s="86" t="s">
        <v>145</v>
      </c>
      <c r="C32" s="77" t="s">
        <v>23</v>
      </c>
      <c r="D32" s="152">
        <v>30024.914000000001</v>
      </c>
      <c r="E32" s="153">
        <v>890783.09400000004</v>
      </c>
      <c r="F32" s="152">
        <v>71282.080000000002</v>
      </c>
      <c r="G32" s="153">
        <v>5215.6350000000002</v>
      </c>
      <c r="H32" s="153"/>
      <c r="I32" s="152">
        <v>57220.25</v>
      </c>
      <c r="J32" s="153">
        <v>44690.353999999999</v>
      </c>
      <c r="K32" s="152"/>
      <c r="L32" s="151">
        <f>SUM(D32:K32)</f>
        <v>1099216.327</v>
      </c>
    </row>
    <row r="33" spans="1:12">
      <c r="A33" s="69">
        <v>25</v>
      </c>
      <c r="B33" s="86" t="s">
        <v>48</v>
      </c>
      <c r="C33" s="77" t="s">
        <v>23</v>
      </c>
      <c r="D33" s="152">
        <v>14820.977000000001</v>
      </c>
      <c r="E33" s="153">
        <v>5.0069999999999997</v>
      </c>
      <c r="F33" s="152">
        <v>83.781999999999996</v>
      </c>
      <c r="G33" s="153">
        <v>12821.858</v>
      </c>
      <c r="H33" s="153"/>
      <c r="I33" s="152"/>
      <c r="J33" s="153"/>
      <c r="K33" s="152"/>
      <c r="L33" s="151">
        <f t="shared" ref="L33" si="1">SUM(D33:K33)</f>
        <v>27731.624</v>
      </c>
    </row>
    <row r="34" spans="1:12">
      <c r="A34" s="69">
        <v>26</v>
      </c>
      <c r="B34" s="86" t="s">
        <v>47</v>
      </c>
      <c r="C34" s="77" t="s">
        <v>23</v>
      </c>
      <c r="D34" s="152">
        <v>103191.609</v>
      </c>
      <c r="E34" s="153">
        <v>1897.413</v>
      </c>
      <c r="F34" s="152"/>
      <c r="G34" s="153">
        <v>554756.44999999995</v>
      </c>
      <c r="H34" s="153"/>
      <c r="I34" s="152">
        <v>2374.5340000000001</v>
      </c>
      <c r="J34" s="153">
        <v>5000</v>
      </c>
      <c r="K34" s="152"/>
      <c r="L34" s="151">
        <f t="shared" si="0"/>
        <v>667220.00599999994</v>
      </c>
    </row>
    <row r="35" spans="1:12">
      <c r="A35" s="69">
        <v>27</v>
      </c>
      <c r="B35" s="86" t="s">
        <v>105</v>
      </c>
      <c r="C35" s="77" t="s">
        <v>23</v>
      </c>
      <c r="D35" s="152">
        <v>9648</v>
      </c>
      <c r="E35" s="153"/>
      <c r="F35" s="152">
        <v>52.984999999999999</v>
      </c>
      <c r="G35" s="153">
        <v>1137.808</v>
      </c>
      <c r="H35" s="153"/>
      <c r="I35" s="152"/>
      <c r="J35" s="153"/>
      <c r="K35" s="152"/>
      <c r="L35" s="151">
        <f t="shared" si="0"/>
        <v>10838.793000000001</v>
      </c>
    </row>
    <row r="36" spans="1:12">
      <c r="A36" s="69">
        <v>28</v>
      </c>
      <c r="B36" s="86" t="s">
        <v>46</v>
      </c>
      <c r="C36" s="77" t="s">
        <v>23</v>
      </c>
      <c r="D36" s="152">
        <v>11340.665000000001</v>
      </c>
      <c r="E36" s="153"/>
      <c r="F36" s="152"/>
      <c r="G36" s="153">
        <v>403.49200000000002</v>
      </c>
      <c r="H36" s="153"/>
      <c r="I36" s="152"/>
      <c r="J36" s="153"/>
      <c r="K36" s="152"/>
      <c r="L36" s="151">
        <f t="shared" si="0"/>
        <v>11744.157000000001</v>
      </c>
    </row>
    <row r="37" spans="1:12" ht="17.25" customHeight="1">
      <c r="A37" s="69">
        <v>29</v>
      </c>
      <c r="B37" s="86" t="s">
        <v>132</v>
      </c>
      <c r="C37" s="77" t="s">
        <v>23</v>
      </c>
      <c r="D37" s="152">
        <v>9322.2440000000006</v>
      </c>
      <c r="E37" s="153"/>
      <c r="F37" s="152">
        <v>2940.4059999999999</v>
      </c>
      <c r="G37" s="153">
        <v>3106.51</v>
      </c>
      <c r="H37" s="153"/>
      <c r="I37" s="152"/>
      <c r="J37" s="153"/>
      <c r="K37" s="152"/>
      <c r="L37" s="151">
        <f t="shared" si="0"/>
        <v>15369.160000000002</v>
      </c>
    </row>
    <row r="38" spans="1:12">
      <c r="A38" s="69">
        <v>30</v>
      </c>
      <c r="B38" s="86" t="s">
        <v>51</v>
      </c>
      <c r="C38" s="77" t="s">
        <v>23</v>
      </c>
      <c r="D38" s="152">
        <v>59549.472000000002</v>
      </c>
      <c r="E38" s="153"/>
      <c r="F38" s="152">
        <v>113.649</v>
      </c>
      <c r="G38" s="153">
        <v>70007.125</v>
      </c>
      <c r="H38" s="153"/>
      <c r="I38" s="152"/>
      <c r="J38" s="153"/>
      <c r="K38" s="152"/>
      <c r="L38" s="151">
        <f t="shared" si="0"/>
        <v>129670.246</v>
      </c>
    </row>
    <row r="39" spans="1:12">
      <c r="A39" s="69">
        <v>31</v>
      </c>
      <c r="B39" s="179" t="s">
        <v>52</v>
      </c>
      <c r="C39" s="77" t="s">
        <v>23</v>
      </c>
      <c r="D39" s="152">
        <v>3721.1019999999999</v>
      </c>
      <c r="E39" s="153"/>
      <c r="F39" s="152">
        <v>268.57400000000001</v>
      </c>
      <c r="G39" s="153">
        <v>162</v>
      </c>
      <c r="H39" s="153"/>
      <c r="I39" s="152"/>
      <c r="J39" s="153"/>
      <c r="K39" s="152"/>
      <c r="L39" s="151">
        <f t="shared" si="0"/>
        <v>4151.6759999999995</v>
      </c>
    </row>
    <row r="40" spans="1:12">
      <c r="A40" s="69">
        <v>32</v>
      </c>
      <c r="B40" s="86" t="s">
        <v>56</v>
      </c>
      <c r="C40" s="77" t="s">
        <v>23</v>
      </c>
      <c r="D40" s="152">
        <v>628096.06700000004</v>
      </c>
      <c r="E40" s="153"/>
      <c r="F40" s="152"/>
      <c r="G40" s="153"/>
      <c r="H40" s="153"/>
      <c r="I40" s="152"/>
      <c r="J40" s="153"/>
      <c r="K40" s="152"/>
      <c r="L40" s="151">
        <f t="shared" si="0"/>
        <v>628096.06700000004</v>
      </c>
    </row>
    <row r="41" spans="1:12">
      <c r="A41" s="69">
        <v>33</v>
      </c>
      <c r="B41" s="83" t="s">
        <v>62</v>
      </c>
      <c r="C41" s="77" t="s">
        <v>23</v>
      </c>
      <c r="D41" s="152">
        <v>53800.5</v>
      </c>
      <c r="E41" s="153"/>
      <c r="F41" s="152"/>
      <c r="G41" s="153"/>
      <c r="H41" s="153"/>
      <c r="I41" s="152"/>
      <c r="J41" s="153"/>
      <c r="K41" s="152"/>
      <c r="L41" s="151">
        <f t="shared" si="0"/>
        <v>53800.5</v>
      </c>
    </row>
    <row r="42" spans="1:12" ht="27.75" customHeight="1">
      <c r="A42" s="69">
        <v>34</v>
      </c>
      <c r="B42" s="207" t="s">
        <v>162</v>
      </c>
      <c r="C42" s="74" t="s">
        <v>164</v>
      </c>
      <c r="D42" s="152">
        <v>100000</v>
      </c>
      <c r="E42" s="153"/>
      <c r="F42" s="152"/>
      <c r="G42" s="153"/>
      <c r="H42" s="153"/>
      <c r="I42" s="152"/>
      <c r="J42" s="153"/>
      <c r="K42" s="152"/>
      <c r="L42" s="151">
        <f t="shared" si="0"/>
        <v>100000</v>
      </c>
    </row>
    <row r="43" spans="1:12" s="65" customFormat="1" ht="27.75" customHeight="1">
      <c r="A43" s="73">
        <v>35</v>
      </c>
      <c r="B43" s="84" t="s">
        <v>63</v>
      </c>
      <c r="C43" s="41" t="s">
        <v>7</v>
      </c>
      <c r="D43" s="150"/>
      <c r="E43" s="151"/>
      <c r="F43" s="219">
        <v>150443.28899999999</v>
      </c>
      <c r="G43" s="151"/>
      <c r="H43" s="151"/>
      <c r="I43" s="150"/>
      <c r="J43" s="151"/>
      <c r="K43" s="150"/>
      <c r="L43" s="151">
        <f t="shared" si="0"/>
        <v>150443.28899999999</v>
      </c>
    </row>
    <row r="44" spans="1:12">
      <c r="A44" s="69">
        <v>36</v>
      </c>
      <c r="B44" s="83" t="s">
        <v>64</v>
      </c>
      <c r="C44" s="77" t="s">
        <v>23</v>
      </c>
      <c r="D44" s="152"/>
      <c r="E44" s="153"/>
      <c r="F44" s="220">
        <v>49987.525999999998</v>
      </c>
      <c r="G44" s="153"/>
      <c r="H44" s="153"/>
      <c r="I44" s="152"/>
      <c r="J44" s="153"/>
      <c r="K44" s="152"/>
      <c r="L44" s="151">
        <f t="shared" si="0"/>
        <v>49987.525999999998</v>
      </c>
    </row>
    <row r="45" spans="1:12">
      <c r="A45" s="177">
        <v>37</v>
      </c>
      <c r="B45" s="83" t="s">
        <v>65</v>
      </c>
      <c r="C45" s="77" t="s">
        <v>23</v>
      </c>
      <c r="D45" s="152"/>
      <c r="E45" s="153"/>
      <c r="F45" s="220">
        <v>72032.414999999994</v>
      </c>
      <c r="G45" s="153"/>
      <c r="H45" s="153"/>
      <c r="I45" s="152"/>
      <c r="J45" s="153"/>
      <c r="K45" s="152"/>
      <c r="L45" s="151">
        <f t="shared" si="0"/>
        <v>72032.414999999994</v>
      </c>
    </row>
    <row r="46" spans="1:12">
      <c r="A46" s="177">
        <v>38</v>
      </c>
      <c r="B46" s="83" t="s">
        <v>66</v>
      </c>
      <c r="C46" s="77" t="s">
        <v>23</v>
      </c>
      <c r="D46" s="152"/>
      <c r="E46" s="153"/>
      <c r="F46" s="220">
        <v>125342.53200000001</v>
      </c>
      <c r="G46" s="153"/>
      <c r="H46" s="153"/>
      <c r="I46" s="152"/>
      <c r="J46" s="153"/>
      <c r="K46" s="152"/>
      <c r="L46" s="151">
        <f t="shared" si="0"/>
        <v>125342.53200000001</v>
      </c>
    </row>
    <row r="47" spans="1:12">
      <c r="A47" s="186">
        <v>39</v>
      </c>
      <c r="B47" s="83" t="s">
        <v>67</v>
      </c>
      <c r="C47" s="77" t="s">
        <v>23</v>
      </c>
      <c r="D47" s="152"/>
      <c r="E47" s="153"/>
      <c r="F47" s="220">
        <v>175780.848</v>
      </c>
      <c r="G47" s="153"/>
      <c r="H47" s="153"/>
      <c r="I47" s="152"/>
      <c r="J47" s="153"/>
      <c r="K47" s="152"/>
      <c r="L47" s="151">
        <f t="shared" si="0"/>
        <v>175780.848</v>
      </c>
    </row>
    <row r="48" spans="1:12">
      <c r="A48" s="156">
        <v>40</v>
      </c>
      <c r="B48" s="83" t="s">
        <v>68</v>
      </c>
      <c r="C48" s="77" t="s">
        <v>23</v>
      </c>
      <c r="D48" s="152"/>
      <c r="E48" s="153"/>
      <c r="F48" s="220">
        <v>145302.731</v>
      </c>
      <c r="G48" s="153"/>
      <c r="H48" s="153"/>
      <c r="I48" s="152"/>
      <c r="J48" s="153"/>
      <c r="K48" s="152"/>
      <c r="L48" s="151">
        <f t="shared" si="0"/>
        <v>145302.731</v>
      </c>
    </row>
    <row r="49" spans="1:12">
      <c r="A49" s="69">
        <v>41</v>
      </c>
      <c r="B49" s="83" t="s">
        <v>69</v>
      </c>
      <c r="C49" s="77" t="s">
        <v>23</v>
      </c>
      <c r="D49" s="152"/>
      <c r="E49" s="153"/>
      <c r="F49" s="220">
        <v>126218.572</v>
      </c>
      <c r="G49" s="153"/>
      <c r="H49" s="153"/>
      <c r="I49" s="152"/>
      <c r="J49" s="153"/>
      <c r="K49" s="152"/>
      <c r="L49" s="151">
        <f t="shared" si="0"/>
        <v>126218.572</v>
      </c>
    </row>
    <row r="50" spans="1:12">
      <c r="A50" s="69">
        <v>42</v>
      </c>
      <c r="B50" s="83" t="s">
        <v>70</v>
      </c>
      <c r="C50" s="77" t="s">
        <v>23</v>
      </c>
      <c r="D50" s="152"/>
      <c r="E50" s="153"/>
      <c r="F50" s="220">
        <v>141615.38</v>
      </c>
      <c r="G50" s="153"/>
      <c r="H50" s="153"/>
      <c r="I50" s="152"/>
      <c r="J50" s="153"/>
      <c r="K50" s="152"/>
      <c r="L50" s="151">
        <f t="shared" si="0"/>
        <v>141615.38</v>
      </c>
    </row>
    <row r="51" spans="1:12">
      <c r="A51" s="69">
        <v>43</v>
      </c>
      <c r="B51" s="83" t="s">
        <v>71</v>
      </c>
      <c r="C51" s="77" t="s">
        <v>23</v>
      </c>
      <c r="D51" s="152"/>
      <c r="E51" s="153"/>
      <c r="F51" s="220">
        <v>121641.901</v>
      </c>
      <c r="G51" s="153"/>
      <c r="H51" s="153"/>
      <c r="I51" s="152"/>
      <c r="J51" s="153"/>
      <c r="K51" s="152"/>
      <c r="L51" s="151">
        <f t="shared" si="0"/>
        <v>121641.901</v>
      </c>
    </row>
    <row r="52" spans="1:12">
      <c r="A52" s="69">
        <v>44</v>
      </c>
      <c r="B52" s="83" t="s">
        <v>72</v>
      </c>
      <c r="C52" s="77" t="s">
        <v>23</v>
      </c>
      <c r="D52" s="152"/>
      <c r="E52" s="153"/>
      <c r="F52" s="220">
        <v>70661.409</v>
      </c>
      <c r="G52" s="153"/>
      <c r="H52" s="153"/>
      <c r="I52" s="152"/>
      <c r="J52" s="153"/>
      <c r="K52" s="152"/>
      <c r="L52" s="151">
        <f t="shared" si="0"/>
        <v>70661.409</v>
      </c>
    </row>
    <row r="53" spans="1:12">
      <c r="A53" s="69">
        <v>45</v>
      </c>
      <c r="B53" s="83" t="s">
        <v>73</v>
      </c>
      <c r="C53" s="77" t="s">
        <v>23</v>
      </c>
      <c r="D53" s="152"/>
      <c r="E53" s="153"/>
      <c r="F53" s="220">
        <v>137629.34</v>
      </c>
      <c r="G53" s="153"/>
      <c r="H53" s="153"/>
      <c r="I53" s="152"/>
      <c r="J53" s="153"/>
      <c r="K53" s="152"/>
      <c r="L53" s="151">
        <f t="shared" si="0"/>
        <v>137629.34</v>
      </c>
    </row>
    <row r="54" spans="1:12">
      <c r="A54" s="69">
        <v>46</v>
      </c>
      <c r="B54" s="83" t="s">
        <v>74</v>
      </c>
      <c r="C54" s="77" t="s">
        <v>23</v>
      </c>
      <c r="D54" s="152"/>
      <c r="E54" s="153"/>
      <c r="F54" s="220">
        <v>143624.01300000001</v>
      </c>
      <c r="G54" s="153"/>
      <c r="H54" s="153"/>
      <c r="I54" s="152"/>
      <c r="J54" s="153"/>
      <c r="K54" s="152"/>
      <c r="L54" s="151">
        <f t="shared" si="0"/>
        <v>143624.01300000001</v>
      </c>
    </row>
    <row r="55" spans="1:12">
      <c r="A55" s="69">
        <v>47</v>
      </c>
      <c r="B55" s="83" t="s">
        <v>75</v>
      </c>
      <c r="C55" s="77" t="s">
        <v>23</v>
      </c>
      <c r="D55" s="152"/>
      <c r="E55" s="153"/>
      <c r="F55" s="220">
        <v>213572.40299999999</v>
      </c>
      <c r="G55" s="153"/>
      <c r="H55" s="153"/>
      <c r="I55" s="152"/>
      <c r="J55" s="153"/>
      <c r="K55" s="152"/>
      <c r="L55" s="151">
        <f t="shared" si="0"/>
        <v>213572.40299999999</v>
      </c>
    </row>
    <row r="56" spans="1:12">
      <c r="A56" s="69">
        <v>48</v>
      </c>
      <c r="B56" s="83" t="s">
        <v>76</v>
      </c>
      <c r="C56" s="77" t="s">
        <v>23</v>
      </c>
      <c r="D56" s="152"/>
      <c r="E56" s="153"/>
      <c r="F56" s="220">
        <v>115643.548</v>
      </c>
      <c r="G56" s="153"/>
      <c r="H56" s="153"/>
      <c r="I56" s="152"/>
      <c r="J56" s="153"/>
      <c r="K56" s="152"/>
      <c r="L56" s="151">
        <f t="shared" si="0"/>
        <v>115643.548</v>
      </c>
    </row>
    <row r="57" spans="1:12" ht="27.75" customHeight="1">
      <c r="A57" s="69">
        <v>49</v>
      </c>
      <c r="B57" s="83" t="s">
        <v>163</v>
      </c>
      <c r="C57" s="77" t="s">
        <v>23</v>
      </c>
      <c r="D57" s="152"/>
      <c r="E57" s="153"/>
      <c r="F57" s="220">
        <v>32200</v>
      </c>
      <c r="G57" s="153"/>
      <c r="H57" s="153"/>
      <c r="I57" s="152"/>
      <c r="J57" s="153"/>
      <c r="K57" s="152"/>
      <c r="L57" s="151">
        <f t="shared" si="0"/>
        <v>32200</v>
      </c>
    </row>
    <row r="58" spans="1:12">
      <c r="A58" s="81"/>
      <c r="B58" s="89" t="s">
        <v>15</v>
      </c>
      <c r="C58" s="75"/>
      <c r="D58" s="154">
        <f>SUM(D9:D57)</f>
        <v>4763234.2699999996</v>
      </c>
      <c r="E58" s="154">
        <f t="shared" ref="E58:L58" si="2">SUM(E9:E57)</f>
        <v>934609.826</v>
      </c>
      <c r="F58" s="154">
        <f t="shared" si="2"/>
        <v>2098901.0389999999</v>
      </c>
      <c r="G58" s="154">
        <f t="shared" si="2"/>
        <v>3671778.1150000007</v>
      </c>
      <c r="H58" s="154">
        <f t="shared" si="2"/>
        <v>306000</v>
      </c>
      <c r="I58" s="154">
        <f t="shared" si="2"/>
        <v>95282.133000000002</v>
      </c>
      <c r="J58" s="154">
        <f t="shared" si="2"/>
        <v>51854.29</v>
      </c>
      <c r="K58" s="154">
        <f t="shared" si="2"/>
        <v>0</v>
      </c>
      <c r="L58" s="217">
        <f t="shared" si="2"/>
        <v>11921659.673</v>
      </c>
    </row>
  </sheetData>
  <mergeCells count="14">
    <mergeCell ref="L6:L7"/>
    <mergeCell ref="A2:M2"/>
    <mergeCell ref="K4:L4"/>
    <mergeCell ref="A5:A7"/>
    <mergeCell ref="B5:B7"/>
    <mergeCell ref="C5:C7"/>
    <mergeCell ref="D5:L5"/>
    <mergeCell ref="D6:D7"/>
    <mergeCell ref="E6:E7"/>
    <mergeCell ref="F6:F7"/>
    <mergeCell ref="G6:G7"/>
    <mergeCell ref="H6:I6"/>
    <mergeCell ref="J6:J7"/>
    <mergeCell ref="K6:K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O13" sqref="O13"/>
    </sheetView>
  </sheetViews>
  <sheetFormatPr baseColWidth="10" defaultColWidth="9.1640625" defaultRowHeight="12" x14ac:dyDescent="0"/>
  <cols>
    <col min="1" max="1" width="3.6640625" style="32" bestFit="1" customWidth="1"/>
    <col min="2" max="2" width="23.5" style="12" customWidth="1"/>
    <col min="3" max="3" width="18.83203125" style="12" customWidth="1"/>
    <col min="4" max="4" width="11.6640625" style="12" customWidth="1"/>
    <col min="5" max="5" width="13.33203125" style="12" customWidth="1"/>
    <col min="6" max="6" width="10.83203125" style="12" customWidth="1"/>
    <col min="7" max="9" width="11.6640625" style="12" customWidth="1"/>
    <col min="10" max="10" width="12.5" style="12" customWidth="1"/>
    <col min="11" max="13" width="11.6640625" style="12" customWidth="1"/>
    <col min="14" max="14" width="9.1640625" style="12"/>
    <col min="15" max="15" width="10.83203125" style="12" customWidth="1"/>
    <col min="16" max="16" width="9.5" style="12" bestFit="1" customWidth="1"/>
    <col min="17" max="16384" width="9.1640625" style="12"/>
  </cols>
  <sheetData>
    <row r="1" spans="1:15" ht="24.75" customHeight="1">
      <c r="A1" s="248" t="s">
        <v>141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17"/>
    </row>
    <row r="2" spans="1:15">
      <c r="A2" s="93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94" t="s">
        <v>116</v>
      </c>
      <c r="N2" s="17"/>
    </row>
    <row r="3" spans="1:15">
      <c r="A3" s="28"/>
      <c r="B3" s="17"/>
      <c r="C3" s="17"/>
      <c r="D3" s="17"/>
      <c r="E3" s="17"/>
      <c r="F3" s="17"/>
      <c r="G3" s="17"/>
      <c r="H3" s="17"/>
      <c r="I3" s="17"/>
      <c r="J3" s="17"/>
      <c r="K3" s="17"/>
      <c r="L3" s="261" t="s">
        <v>86</v>
      </c>
      <c r="M3" s="261"/>
      <c r="N3" s="17"/>
    </row>
    <row r="4" spans="1:15" s="13" customFormat="1">
      <c r="A4" s="262" t="s">
        <v>0</v>
      </c>
      <c r="B4" s="262" t="s">
        <v>1</v>
      </c>
      <c r="C4" s="262" t="s">
        <v>2</v>
      </c>
      <c r="D4" s="260" t="s">
        <v>22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</row>
    <row r="5" spans="1:15" s="13" customFormat="1">
      <c r="A5" s="263"/>
      <c r="B5" s="263"/>
      <c r="C5" s="263"/>
      <c r="D5" s="260" t="s">
        <v>57</v>
      </c>
      <c r="E5" s="260" t="s">
        <v>84</v>
      </c>
      <c r="F5" s="260" t="s">
        <v>155</v>
      </c>
      <c r="G5" s="260" t="s">
        <v>58</v>
      </c>
      <c r="H5" s="260" t="s">
        <v>91</v>
      </c>
      <c r="I5" s="260" t="s">
        <v>59</v>
      </c>
      <c r="J5" s="260" t="s">
        <v>82</v>
      </c>
      <c r="K5" s="260" t="s">
        <v>4</v>
      </c>
      <c r="L5" s="260"/>
      <c r="M5" s="260" t="s">
        <v>60</v>
      </c>
      <c r="N5" s="260" t="s">
        <v>61</v>
      </c>
      <c r="O5" s="260" t="s">
        <v>15</v>
      </c>
    </row>
    <row r="6" spans="1:15" s="91" customFormat="1" ht="24">
      <c r="A6" s="263"/>
      <c r="B6" s="263"/>
      <c r="C6" s="263"/>
      <c r="D6" s="260"/>
      <c r="E6" s="260"/>
      <c r="F6" s="260"/>
      <c r="G6" s="260"/>
      <c r="H6" s="260"/>
      <c r="I6" s="260"/>
      <c r="J6" s="260"/>
      <c r="K6" s="145" t="s">
        <v>83</v>
      </c>
      <c r="L6" s="145" t="s">
        <v>92</v>
      </c>
      <c r="M6" s="260"/>
      <c r="N6" s="260"/>
      <c r="O6" s="260"/>
    </row>
    <row r="7" spans="1:15" s="92" customForma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spans="1:15" s="11" customFormat="1" ht="42">
      <c r="A8" s="29">
        <v>1</v>
      </c>
      <c r="B8" s="86" t="s">
        <v>105</v>
      </c>
      <c r="C8" s="41" t="s">
        <v>7</v>
      </c>
      <c r="D8" s="96"/>
      <c r="E8" s="96"/>
      <c r="F8" s="96">
        <v>43477</v>
      </c>
      <c r="G8" s="96"/>
      <c r="H8" s="96"/>
      <c r="I8" s="96"/>
      <c r="J8" s="96"/>
      <c r="K8" s="96"/>
      <c r="L8" s="96"/>
      <c r="M8" s="97"/>
      <c r="N8" s="105"/>
      <c r="O8" s="104">
        <f>SUM(D8:N8)</f>
        <v>43477</v>
      </c>
    </row>
    <row r="9" spans="1:15" s="11" customFormat="1" ht="0.75" customHeight="1">
      <c r="A9" s="29"/>
      <c r="B9" s="15"/>
      <c r="C9" s="29"/>
      <c r="D9" s="96"/>
      <c r="E9" s="96"/>
      <c r="F9" s="96"/>
      <c r="G9" s="96"/>
      <c r="H9" s="96"/>
      <c r="I9" s="96"/>
      <c r="J9" s="96"/>
      <c r="K9" s="96"/>
      <c r="L9" s="96"/>
      <c r="M9" s="97"/>
      <c r="N9" s="105"/>
      <c r="O9" s="104"/>
    </row>
    <row r="10" spans="1:15" s="11" customFormat="1" hidden="1">
      <c r="A10" s="20"/>
      <c r="B10" s="15"/>
      <c r="C10" s="29"/>
      <c r="D10" s="98"/>
      <c r="E10" s="98"/>
      <c r="F10" s="98"/>
      <c r="G10" s="98"/>
      <c r="H10" s="98"/>
      <c r="I10" s="98"/>
      <c r="J10" s="98"/>
      <c r="K10" s="98"/>
      <c r="L10" s="98"/>
      <c r="M10" s="99"/>
      <c r="N10" s="105"/>
      <c r="O10" s="104"/>
    </row>
    <row r="11" spans="1:15" s="11" customFormat="1" hidden="1">
      <c r="A11" s="20"/>
      <c r="B11" s="31"/>
      <c r="C11" s="29"/>
      <c r="D11" s="98"/>
      <c r="E11" s="98"/>
      <c r="F11" s="98"/>
      <c r="G11" s="98"/>
      <c r="H11" s="98"/>
      <c r="I11" s="98"/>
      <c r="J11" s="98"/>
      <c r="K11" s="98"/>
      <c r="L11" s="98"/>
      <c r="M11" s="99"/>
      <c r="N11" s="105"/>
      <c r="O11" s="104"/>
    </row>
    <row r="12" spans="1:15" s="11" customFormat="1" hidden="1">
      <c r="A12" s="30"/>
      <c r="B12" s="31"/>
      <c r="C12" s="29"/>
      <c r="D12" s="98"/>
      <c r="E12" s="98"/>
      <c r="F12" s="98"/>
      <c r="G12" s="98"/>
      <c r="H12" s="98"/>
      <c r="I12" s="98"/>
      <c r="J12" s="98"/>
      <c r="K12" s="98"/>
      <c r="L12" s="98"/>
      <c r="M12" s="99"/>
      <c r="N12" s="105"/>
      <c r="O12" s="104"/>
    </row>
    <row r="13" spans="1:15" s="11" customFormat="1" ht="22.5" customHeight="1">
      <c r="A13" s="101"/>
      <c r="B13" s="102" t="s">
        <v>15</v>
      </c>
      <c r="C13" s="103"/>
      <c r="D13" s="100"/>
      <c r="E13" s="100"/>
      <c r="F13" s="100">
        <f t="shared" ref="F13:O13" si="0">SUM(F8:F12)</f>
        <v>43477</v>
      </c>
      <c r="G13" s="100"/>
      <c r="H13" s="100"/>
      <c r="I13" s="100"/>
      <c r="J13" s="100"/>
      <c r="K13" s="100"/>
      <c r="L13" s="100"/>
      <c r="M13" s="100"/>
      <c r="N13" s="100"/>
      <c r="O13" s="100">
        <f t="shared" si="0"/>
        <v>43477</v>
      </c>
    </row>
    <row r="15" spans="1:15">
      <c r="M15" s="134"/>
    </row>
  </sheetData>
  <mergeCells count="17">
    <mergeCell ref="J5:J6"/>
    <mergeCell ref="K5:L5"/>
    <mergeCell ref="M5:M6"/>
    <mergeCell ref="N5:N6"/>
    <mergeCell ref="A1:M1"/>
    <mergeCell ref="L3:M3"/>
    <mergeCell ref="A4:A6"/>
    <mergeCell ref="B4:B6"/>
    <mergeCell ref="C4:C6"/>
    <mergeCell ref="D4:O4"/>
    <mergeCell ref="D5:D6"/>
    <mergeCell ref="E5:E6"/>
    <mergeCell ref="F5:F6"/>
    <mergeCell ref="G5:G6"/>
    <mergeCell ref="O5:O6"/>
    <mergeCell ref="H5:H6"/>
    <mergeCell ref="I5:I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workbookViewId="0">
      <selection activeCell="I20" sqref="I20"/>
    </sheetView>
  </sheetViews>
  <sheetFormatPr baseColWidth="10" defaultColWidth="9.1640625" defaultRowHeight="12" x14ac:dyDescent="0"/>
  <cols>
    <col min="1" max="1" width="3.6640625" style="32" bestFit="1" customWidth="1"/>
    <col min="2" max="2" width="23.5" style="12" customWidth="1"/>
    <col min="3" max="3" width="18.83203125" style="12" customWidth="1"/>
    <col min="4" max="4" width="11.6640625" style="12" customWidth="1"/>
    <col min="5" max="5" width="13.33203125" style="12" customWidth="1"/>
    <col min="6" max="6" width="10.83203125" style="12" customWidth="1"/>
    <col min="7" max="7" width="17.33203125" style="12" customWidth="1"/>
    <col min="8" max="9" width="11.6640625" style="12" customWidth="1"/>
    <col min="10" max="10" width="12.5" style="12" customWidth="1"/>
    <col min="11" max="13" width="11.6640625" style="12" customWidth="1"/>
    <col min="14" max="14" width="9.1640625" style="12"/>
    <col min="15" max="15" width="10.83203125" style="12" customWidth="1"/>
    <col min="16" max="16" width="9.5" style="12" bestFit="1" customWidth="1"/>
    <col min="17" max="16384" width="9.1640625" style="12"/>
  </cols>
  <sheetData>
    <row r="2" spans="1:13" ht="14">
      <c r="A2" s="248" t="s">
        <v>141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>
      <c r="L3" s="12" t="s">
        <v>121</v>
      </c>
    </row>
    <row r="4" spans="1:13" s="66" customFormat="1" ht="14">
      <c r="A4" s="32"/>
      <c r="B4" s="12"/>
      <c r="C4" s="12"/>
      <c r="D4" s="12"/>
      <c r="E4" s="12"/>
      <c r="F4" s="12"/>
      <c r="G4" s="12"/>
      <c r="H4" s="12"/>
      <c r="I4" s="12"/>
      <c r="J4" s="12"/>
      <c r="K4" s="12"/>
      <c r="L4" s="12" t="s">
        <v>125</v>
      </c>
      <c r="M4" s="12"/>
    </row>
    <row r="5" spans="1:13" s="66" customFormat="1" ht="14">
      <c r="A5" s="221" t="s">
        <v>0</v>
      </c>
      <c r="B5" s="250" t="s">
        <v>1</v>
      </c>
      <c r="C5" s="250" t="s">
        <v>2</v>
      </c>
      <c r="D5" s="264" t="s">
        <v>16</v>
      </c>
      <c r="E5" s="265"/>
      <c r="F5" s="265"/>
      <c r="G5" s="265"/>
      <c r="H5" s="265"/>
      <c r="I5" s="265"/>
      <c r="J5" s="265"/>
      <c r="K5" s="265"/>
      <c r="L5" s="266"/>
      <c r="M5" s="128"/>
    </row>
    <row r="6" spans="1:13" s="66" customFormat="1" ht="14">
      <c r="A6" s="222"/>
      <c r="B6" s="251"/>
      <c r="C6" s="222"/>
      <c r="D6" s="222" t="s">
        <v>156</v>
      </c>
      <c r="E6" s="222" t="s">
        <v>3</v>
      </c>
      <c r="F6" s="232" t="s">
        <v>91</v>
      </c>
      <c r="G6" s="222" t="s">
        <v>18</v>
      </c>
      <c r="H6" s="269" t="s">
        <v>4</v>
      </c>
      <c r="I6" s="270"/>
      <c r="J6" s="222" t="s">
        <v>165</v>
      </c>
      <c r="K6" s="222" t="s">
        <v>21</v>
      </c>
      <c r="L6" s="267" t="s">
        <v>15</v>
      </c>
    </row>
    <row r="7" spans="1:13" s="66" customFormat="1" ht="28">
      <c r="A7" s="227"/>
      <c r="B7" s="252"/>
      <c r="C7" s="227"/>
      <c r="D7" s="227"/>
      <c r="E7" s="227"/>
      <c r="F7" s="231"/>
      <c r="G7" s="227"/>
      <c r="H7" s="143" t="s">
        <v>5</v>
      </c>
      <c r="I7" s="143" t="s">
        <v>107</v>
      </c>
      <c r="J7" s="227"/>
      <c r="K7" s="227"/>
      <c r="L7" s="268"/>
    </row>
    <row r="8" spans="1:13" ht="14">
      <c r="A8" s="76">
        <v>1</v>
      </c>
      <c r="B8" s="72">
        <v>2</v>
      </c>
      <c r="C8" s="76">
        <v>3</v>
      </c>
      <c r="D8" s="72">
        <v>4</v>
      </c>
      <c r="E8" s="76">
        <v>5</v>
      </c>
      <c r="F8" s="72">
        <v>6</v>
      </c>
      <c r="G8" s="76">
        <v>7</v>
      </c>
      <c r="H8" s="76">
        <v>8</v>
      </c>
      <c r="I8" s="88">
        <v>9</v>
      </c>
      <c r="J8" s="76">
        <v>10</v>
      </c>
      <c r="K8" s="72">
        <v>11</v>
      </c>
      <c r="L8" s="76">
        <v>12</v>
      </c>
      <c r="M8" s="66"/>
    </row>
    <row r="9" spans="1:13" ht="36">
      <c r="A9" s="126">
        <v>1</v>
      </c>
      <c r="B9" s="86" t="s">
        <v>105</v>
      </c>
      <c r="C9" s="127" t="s">
        <v>7</v>
      </c>
      <c r="D9" s="208">
        <v>14118</v>
      </c>
      <c r="E9" s="103"/>
      <c r="F9" s="103"/>
      <c r="G9" s="209">
        <v>7076.05</v>
      </c>
      <c r="H9" s="103"/>
      <c r="I9" s="103"/>
      <c r="J9" s="103"/>
      <c r="K9" s="103"/>
      <c r="L9" s="103">
        <f>SUM(D9:K9)</f>
        <v>21194.05</v>
      </c>
    </row>
    <row r="10" spans="1:13">
      <c r="A10" s="121"/>
      <c r="B10" s="125" t="s">
        <v>15</v>
      </c>
      <c r="C10" s="108"/>
      <c r="D10" s="22">
        <f>SUM(D9)</f>
        <v>14118</v>
      </c>
      <c r="E10" s="22"/>
      <c r="F10" s="22"/>
      <c r="G10" s="22">
        <f>SUM(G9)</f>
        <v>7076.05</v>
      </c>
      <c r="H10" s="22"/>
      <c r="I10" s="22">
        <f>SUM(I9)</f>
        <v>0</v>
      </c>
      <c r="J10" s="22"/>
      <c r="K10" s="22"/>
      <c r="L10" s="22">
        <f>SUM(L9)</f>
        <v>21194.05</v>
      </c>
    </row>
  </sheetData>
  <mergeCells count="13">
    <mergeCell ref="A2:M2"/>
    <mergeCell ref="A5:A7"/>
    <mergeCell ref="B5:B7"/>
    <mergeCell ref="C5:C7"/>
    <mergeCell ref="D5:L5"/>
    <mergeCell ref="D6:D7"/>
    <mergeCell ref="L6:L7"/>
    <mergeCell ref="E6:E7"/>
    <mergeCell ref="F6:F7"/>
    <mergeCell ref="G6:G7"/>
    <mergeCell ref="H6:I6"/>
    <mergeCell ref="J6:J7"/>
    <mergeCell ref="K6:K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C1" zoomScaleSheetLayoutView="100" workbookViewId="0">
      <selection activeCell="I18" sqref="I18"/>
    </sheetView>
  </sheetViews>
  <sheetFormatPr baseColWidth="10" defaultColWidth="9.1640625" defaultRowHeight="12" x14ac:dyDescent="0"/>
  <cols>
    <col min="1" max="1" width="3.6640625" style="32" bestFit="1" customWidth="1"/>
    <col min="2" max="2" width="43" style="12" customWidth="1"/>
    <col min="3" max="3" width="24.1640625" style="12" customWidth="1"/>
    <col min="4" max="4" width="11.6640625" style="12" customWidth="1"/>
    <col min="5" max="5" width="13.33203125" style="12" customWidth="1"/>
    <col min="6" max="6" width="10.83203125" style="12" customWidth="1"/>
    <col min="7" max="8" width="11.6640625" style="12" customWidth="1"/>
    <col min="9" max="9" width="17.83203125" style="12" customWidth="1"/>
    <col min="10" max="10" width="18.1640625" style="12" customWidth="1"/>
    <col min="11" max="12" width="11.6640625" style="12" customWidth="1"/>
    <col min="13" max="13" width="17.6640625" style="12" customWidth="1"/>
    <col min="14" max="14" width="13.83203125" style="12" customWidth="1"/>
    <col min="15" max="15" width="10.83203125" style="12" customWidth="1"/>
    <col min="16" max="16384" width="9.1640625" style="12"/>
  </cols>
  <sheetData>
    <row r="1" spans="1:15" ht="14">
      <c r="A1" s="274" t="s">
        <v>109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17"/>
    </row>
    <row r="2" spans="1:15">
      <c r="A2" s="93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94" t="s">
        <v>123</v>
      </c>
      <c r="N2" s="17"/>
    </row>
    <row r="3" spans="1:15" customFormat="1" ht="15" customHeight="1">
      <c r="A3" s="28"/>
      <c r="B3" s="17"/>
      <c r="C3" s="17"/>
      <c r="D3" s="17"/>
      <c r="E3" s="17"/>
      <c r="F3" s="17"/>
      <c r="G3" s="17"/>
      <c r="H3" s="17"/>
      <c r="I3" s="17"/>
      <c r="J3" s="17"/>
      <c r="K3" s="17"/>
      <c r="L3" s="261" t="s">
        <v>86</v>
      </c>
      <c r="M3" s="261"/>
      <c r="N3" s="17"/>
      <c r="O3" s="12"/>
    </row>
    <row r="4" spans="1:15" customFormat="1" ht="14">
      <c r="A4" s="262" t="s">
        <v>0</v>
      </c>
      <c r="B4" s="262" t="s">
        <v>1</v>
      </c>
      <c r="C4" s="262" t="s">
        <v>2</v>
      </c>
      <c r="D4" s="276" t="s">
        <v>22</v>
      </c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8"/>
    </row>
    <row r="5" spans="1:15" customFormat="1" ht="15" customHeight="1">
      <c r="A5" s="263"/>
      <c r="B5" s="263"/>
      <c r="C5" s="263"/>
      <c r="D5" s="262" t="s">
        <v>57</v>
      </c>
      <c r="E5" s="262" t="s">
        <v>84</v>
      </c>
      <c r="F5" s="262" t="s">
        <v>155</v>
      </c>
      <c r="G5" s="262" t="s">
        <v>58</v>
      </c>
      <c r="H5" s="262" t="s">
        <v>91</v>
      </c>
      <c r="I5" s="262" t="s">
        <v>59</v>
      </c>
      <c r="J5" s="262" t="s">
        <v>82</v>
      </c>
      <c r="K5" s="276" t="s">
        <v>4</v>
      </c>
      <c r="L5" s="278"/>
      <c r="M5" s="262" t="s">
        <v>60</v>
      </c>
      <c r="N5" s="262" t="s">
        <v>61</v>
      </c>
      <c r="O5" s="262" t="s">
        <v>15</v>
      </c>
    </row>
    <row r="6" spans="1:15" s="13" customFormat="1" ht="24">
      <c r="A6" s="263"/>
      <c r="B6" s="273"/>
      <c r="C6" s="273"/>
      <c r="D6" s="273"/>
      <c r="E6" s="273"/>
      <c r="F6" s="273"/>
      <c r="G6" s="273"/>
      <c r="H6" s="273"/>
      <c r="I6" s="273"/>
      <c r="J6" s="273"/>
      <c r="K6" s="199" t="s">
        <v>83</v>
      </c>
      <c r="L6" s="199" t="s">
        <v>92</v>
      </c>
      <c r="M6" s="273"/>
      <c r="N6" s="273"/>
      <c r="O6" s="273"/>
    </row>
    <row r="7" spans="1:15" s="13" customFormat="1" ht="16.5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spans="1:15" s="91" customFormat="1" ht="24.75" customHeight="1">
      <c r="A8" s="29">
        <v>1</v>
      </c>
      <c r="B8" s="15" t="s">
        <v>110</v>
      </c>
      <c r="C8" s="15" t="s">
        <v>90</v>
      </c>
      <c r="D8" s="96"/>
      <c r="E8" s="96"/>
      <c r="F8" s="96">
        <v>31705.102999999999</v>
      </c>
      <c r="G8" s="96"/>
      <c r="H8" s="96"/>
      <c r="I8" s="96"/>
      <c r="J8" s="96"/>
      <c r="K8" s="96"/>
      <c r="L8" s="96"/>
      <c r="M8" s="97"/>
      <c r="N8" s="105"/>
      <c r="O8" s="96">
        <v>31705.102999999999</v>
      </c>
    </row>
    <row r="9" spans="1:15" s="92" customFormat="1" ht="12.75" customHeight="1">
      <c r="A9" s="29">
        <v>2</v>
      </c>
      <c r="B9" s="15" t="s">
        <v>111</v>
      </c>
      <c r="C9" s="29" t="s">
        <v>23</v>
      </c>
      <c r="D9" s="96"/>
      <c r="E9" s="96"/>
      <c r="F9" s="96">
        <v>39000</v>
      </c>
      <c r="G9" s="96"/>
      <c r="H9" s="96"/>
      <c r="I9" s="96"/>
      <c r="J9" s="96"/>
      <c r="K9" s="96"/>
      <c r="L9" s="96"/>
      <c r="M9" s="97"/>
      <c r="N9" s="105"/>
      <c r="O9" s="96">
        <v>39000</v>
      </c>
    </row>
    <row r="10" spans="1:15" customFormat="1" ht="24">
      <c r="A10" s="29">
        <v>3</v>
      </c>
      <c r="B10" s="15" t="s">
        <v>117</v>
      </c>
      <c r="C10" s="29" t="s">
        <v>23</v>
      </c>
      <c r="D10" s="96"/>
      <c r="E10" s="96"/>
      <c r="F10" s="96">
        <v>392200</v>
      </c>
      <c r="G10" s="96"/>
      <c r="H10" s="96"/>
      <c r="I10" s="96"/>
      <c r="J10" s="96">
        <v>18358.727999999999</v>
      </c>
      <c r="K10" s="96"/>
      <c r="L10" s="96">
        <v>38304.254000000001</v>
      </c>
      <c r="M10" s="97"/>
      <c r="N10" s="105"/>
      <c r="O10" s="96">
        <v>448862.98200000002</v>
      </c>
    </row>
    <row r="11" spans="1:15" customFormat="1" ht="24">
      <c r="A11" s="29">
        <v>4</v>
      </c>
      <c r="B11" s="31" t="s">
        <v>118</v>
      </c>
      <c r="C11" s="29" t="s">
        <v>23</v>
      </c>
      <c r="D11" s="98"/>
      <c r="E11" s="98"/>
      <c r="F11" s="98">
        <v>251212.959</v>
      </c>
      <c r="G11" s="98"/>
      <c r="H11" s="98"/>
      <c r="I11" s="98"/>
      <c r="J11" s="98">
        <v>64.260000000000005</v>
      </c>
      <c r="K11" s="98"/>
      <c r="L11" s="98"/>
      <c r="M11" s="99"/>
      <c r="N11" s="105"/>
      <c r="O11" s="104">
        <v>251277.21900000001</v>
      </c>
    </row>
    <row r="12" spans="1:15">
      <c r="A12" s="29">
        <v>5</v>
      </c>
      <c r="B12" s="31" t="s">
        <v>119</v>
      </c>
      <c r="C12" s="29" t="s">
        <v>23</v>
      </c>
      <c r="D12" s="98"/>
      <c r="E12" s="98"/>
      <c r="F12" s="98">
        <v>1871876.2709999999</v>
      </c>
      <c r="G12" s="98"/>
      <c r="H12" s="98"/>
      <c r="I12" s="98"/>
      <c r="J12" s="98">
        <v>28504.205000000002</v>
      </c>
      <c r="K12" s="98"/>
      <c r="L12" s="98">
        <v>171903.90700000001</v>
      </c>
      <c r="M12" s="99"/>
      <c r="N12" s="105"/>
      <c r="O12" s="104">
        <v>2072284.3829999999</v>
      </c>
    </row>
    <row r="13" spans="1:15">
      <c r="A13" s="29">
        <v>6</v>
      </c>
      <c r="B13" s="31" t="s">
        <v>115</v>
      </c>
      <c r="C13" s="29" t="s">
        <v>23</v>
      </c>
      <c r="D13" s="98"/>
      <c r="E13" s="98"/>
      <c r="F13" s="98">
        <v>3635188.483</v>
      </c>
      <c r="G13" s="98"/>
      <c r="H13" s="98"/>
      <c r="I13" s="98"/>
      <c r="J13" s="98"/>
      <c r="K13" s="98"/>
      <c r="L13" s="98"/>
      <c r="M13" s="99"/>
      <c r="N13" s="105"/>
      <c r="O13" s="98">
        <v>3635188.483</v>
      </c>
    </row>
    <row r="14" spans="1:15">
      <c r="A14" s="29">
        <v>7</v>
      </c>
      <c r="B14" s="21" t="s">
        <v>120</v>
      </c>
      <c r="C14" s="29" t="s">
        <v>23</v>
      </c>
      <c r="D14" s="98"/>
      <c r="E14" s="98"/>
      <c r="F14" s="98">
        <v>203196.391</v>
      </c>
      <c r="G14" s="98"/>
      <c r="H14" s="98"/>
      <c r="I14" s="98">
        <v>1736.1949999999999</v>
      </c>
      <c r="J14" s="98">
        <v>233.172</v>
      </c>
      <c r="K14" s="98"/>
      <c r="L14" s="98">
        <v>7528.1490000000003</v>
      </c>
      <c r="M14" s="99"/>
      <c r="N14" s="105"/>
      <c r="O14" s="104">
        <v>212693.90700000001</v>
      </c>
    </row>
    <row r="15" spans="1:15">
      <c r="A15" s="29">
        <v>8</v>
      </c>
      <c r="B15" s="31" t="s">
        <v>113</v>
      </c>
      <c r="C15" s="29" t="s">
        <v>23</v>
      </c>
      <c r="D15" s="98"/>
      <c r="E15" s="98"/>
      <c r="F15" s="98">
        <v>320340.88900000002</v>
      </c>
      <c r="G15" s="98"/>
      <c r="H15" s="98"/>
      <c r="I15" s="98"/>
      <c r="J15" s="98"/>
      <c r="K15" s="98"/>
      <c r="L15" s="98"/>
      <c r="M15" s="99"/>
      <c r="N15" s="105"/>
      <c r="O15" s="98">
        <v>320340.88900000002</v>
      </c>
    </row>
    <row r="16" spans="1:15">
      <c r="A16" s="29">
        <v>9</v>
      </c>
      <c r="B16" s="31" t="s">
        <v>169</v>
      </c>
      <c r="C16" s="29" t="s">
        <v>23</v>
      </c>
      <c r="D16" s="98"/>
      <c r="E16" s="98"/>
      <c r="F16" s="98">
        <v>380701.06300000002</v>
      </c>
      <c r="G16" s="98"/>
      <c r="H16" s="98"/>
      <c r="I16" s="98"/>
      <c r="J16" s="98">
        <v>878.42399999999998</v>
      </c>
      <c r="K16" s="98"/>
      <c r="L16" s="98">
        <v>1317.636</v>
      </c>
      <c r="M16" s="99"/>
      <c r="N16" s="105"/>
      <c r="O16" s="104">
        <v>382897.12300000002</v>
      </c>
    </row>
    <row r="17" spans="1:15" ht="24">
      <c r="A17" s="29">
        <v>10</v>
      </c>
      <c r="B17" s="31" t="s">
        <v>112</v>
      </c>
      <c r="C17" s="29" t="s">
        <v>23</v>
      </c>
      <c r="D17" s="98"/>
      <c r="E17" s="98"/>
      <c r="F17" s="98">
        <v>80072.123000000007</v>
      </c>
      <c r="G17" s="98"/>
      <c r="H17" s="98"/>
      <c r="I17" s="98"/>
      <c r="J17" s="98">
        <v>25092</v>
      </c>
      <c r="K17" s="98"/>
      <c r="L17" s="98">
        <v>74405.702000000005</v>
      </c>
      <c r="M17" s="99"/>
      <c r="N17" s="105"/>
      <c r="O17" s="104">
        <v>179569.82500000001</v>
      </c>
    </row>
    <row r="18" spans="1:15">
      <c r="A18" s="101"/>
      <c r="B18" s="102" t="s">
        <v>15</v>
      </c>
      <c r="C18" s="103"/>
      <c r="D18" s="100"/>
      <c r="E18" s="100"/>
      <c r="F18" s="100">
        <f>SUM(F8:F17)</f>
        <v>7205493.2819999997</v>
      </c>
      <c r="G18" s="100"/>
      <c r="H18" s="100"/>
      <c r="I18" s="100">
        <f>SUM(I8:I17)</f>
        <v>1736.1949999999999</v>
      </c>
      <c r="J18" s="100">
        <f>SUM(J8:J17)</f>
        <v>73130.78899999999</v>
      </c>
      <c r="K18" s="100"/>
      <c r="L18" s="100">
        <f>SUM(L8:L17)</f>
        <v>293459.64800000004</v>
      </c>
      <c r="M18" s="100"/>
      <c r="N18" s="100"/>
      <c r="O18" s="100">
        <f>SUM(O8:O17)</f>
        <v>7573819.9139999999</v>
      </c>
    </row>
    <row r="22" spans="1:15" ht="14.25" customHeight="1"/>
    <row r="23" spans="1:15" hidden="1"/>
    <row r="24" spans="1:15" hidden="1"/>
    <row r="26" spans="1:15" ht="14">
      <c r="A26" s="279"/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33"/>
    </row>
    <row r="27" spans="1:1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114"/>
    </row>
    <row r="28" spans="1:15">
      <c r="J28" s="113"/>
      <c r="K28" s="113"/>
      <c r="L28" s="272"/>
      <c r="M28" s="272"/>
    </row>
    <row r="30" spans="1:15" ht="14">
      <c r="A30" s="279" t="s">
        <v>109</v>
      </c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33"/>
    </row>
    <row r="31" spans="1: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114" t="s">
        <v>124</v>
      </c>
    </row>
    <row r="32" spans="1:15">
      <c r="J32" s="113"/>
      <c r="K32" s="113"/>
      <c r="L32" s="272" t="s">
        <v>86</v>
      </c>
      <c r="M32" s="272"/>
    </row>
    <row r="33" spans="1:14" ht="14">
      <c r="A33" s="221" t="s">
        <v>0</v>
      </c>
      <c r="B33" s="221" t="s">
        <v>1</v>
      </c>
      <c r="C33" s="221" t="s">
        <v>2</v>
      </c>
      <c r="D33" s="264" t="s">
        <v>16</v>
      </c>
      <c r="E33" s="265"/>
      <c r="F33" s="265"/>
      <c r="G33" s="265"/>
      <c r="H33" s="265"/>
      <c r="I33" s="265"/>
      <c r="J33" s="265"/>
      <c r="K33" s="265"/>
      <c r="L33" s="266"/>
      <c r="M33" s="66"/>
      <c r="N33" s="66"/>
    </row>
    <row r="34" spans="1:14" ht="14">
      <c r="A34" s="222"/>
      <c r="B34" s="222"/>
      <c r="C34" s="222"/>
      <c r="D34" s="221" t="s">
        <v>156</v>
      </c>
      <c r="E34" s="221" t="s">
        <v>3</v>
      </c>
      <c r="F34" s="221" t="s">
        <v>17</v>
      </c>
      <c r="G34" s="221" t="s">
        <v>18</v>
      </c>
      <c r="H34" s="264" t="s">
        <v>4</v>
      </c>
      <c r="I34" s="266"/>
      <c r="J34" s="221" t="s">
        <v>170</v>
      </c>
      <c r="K34" s="221" t="s">
        <v>21</v>
      </c>
      <c r="L34" s="271" t="s">
        <v>15</v>
      </c>
      <c r="M34" s="221" t="s">
        <v>167</v>
      </c>
      <c r="N34" s="271" t="s">
        <v>15</v>
      </c>
    </row>
    <row r="35" spans="1:14" ht="14">
      <c r="A35" s="227"/>
      <c r="B35" s="227"/>
      <c r="C35" s="227"/>
      <c r="D35" s="227"/>
      <c r="E35" s="227"/>
      <c r="F35" s="227"/>
      <c r="G35" s="227"/>
      <c r="H35" s="198" t="s">
        <v>5</v>
      </c>
      <c r="I35" s="198" t="s">
        <v>166</v>
      </c>
      <c r="J35" s="227"/>
      <c r="K35" s="227"/>
      <c r="L35" s="268"/>
      <c r="M35" s="227"/>
      <c r="N35" s="268"/>
    </row>
    <row r="36" spans="1:14" ht="14">
      <c r="A36" s="76">
        <v>1</v>
      </c>
      <c r="B36" s="72">
        <v>2</v>
      </c>
      <c r="C36" s="76">
        <v>3</v>
      </c>
      <c r="D36" s="72">
        <v>4</v>
      </c>
      <c r="E36" s="76">
        <v>5</v>
      </c>
      <c r="F36" s="72">
        <v>6</v>
      </c>
      <c r="G36" s="76">
        <v>7</v>
      </c>
      <c r="H36" s="76">
        <v>8</v>
      </c>
      <c r="I36" s="88">
        <v>9</v>
      </c>
      <c r="J36" s="76">
        <v>10</v>
      </c>
      <c r="K36" s="72">
        <v>11</v>
      </c>
      <c r="L36" s="76">
        <v>12</v>
      </c>
      <c r="M36" s="76">
        <v>13</v>
      </c>
      <c r="N36" s="76" t="s">
        <v>168</v>
      </c>
    </row>
    <row r="37" spans="1:14" ht="24">
      <c r="A37" s="78">
        <v>1</v>
      </c>
      <c r="B37" s="15" t="s">
        <v>110</v>
      </c>
      <c r="C37" s="15" t="s">
        <v>90</v>
      </c>
      <c r="D37" s="109">
        <v>12255.15</v>
      </c>
      <c r="E37" s="110"/>
      <c r="F37" s="110"/>
      <c r="G37" s="110">
        <v>2882.5940000000001</v>
      </c>
      <c r="H37" s="110"/>
      <c r="I37" s="110"/>
      <c r="J37" s="110"/>
      <c r="K37" s="110"/>
      <c r="L37" s="96">
        <v>15137.744000000001</v>
      </c>
      <c r="M37" s="96">
        <v>19820.834999999999</v>
      </c>
      <c r="N37" s="96">
        <v>34958.578999999998</v>
      </c>
    </row>
    <row r="38" spans="1:14" ht="24">
      <c r="A38" s="78">
        <v>2</v>
      </c>
      <c r="B38" s="15" t="s">
        <v>111</v>
      </c>
      <c r="C38" s="29" t="s">
        <v>23</v>
      </c>
      <c r="D38" s="109">
        <v>36634.044999999998</v>
      </c>
      <c r="E38" s="96"/>
      <c r="F38" s="96"/>
      <c r="G38" s="96">
        <v>60</v>
      </c>
      <c r="H38" s="96"/>
      <c r="I38" s="96"/>
      <c r="J38" s="96"/>
      <c r="K38" s="96"/>
      <c r="L38" s="96">
        <v>36694.044999999998</v>
      </c>
      <c r="M38" s="96"/>
      <c r="N38" s="96">
        <v>36694.044999999998</v>
      </c>
    </row>
    <row r="39" spans="1:14" ht="24">
      <c r="A39" s="78">
        <v>3</v>
      </c>
      <c r="B39" s="15" t="s">
        <v>117</v>
      </c>
      <c r="C39" s="29" t="s">
        <v>23</v>
      </c>
      <c r="D39" s="109">
        <v>53758.648000000001</v>
      </c>
      <c r="E39" s="96"/>
      <c r="F39" s="96"/>
      <c r="G39" s="96">
        <v>116810.52899999999</v>
      </c>
      <c r="H39" s="96"/>
      <c r="I39" s="96">
        <v>15532.687</v>
      </c>
      <c r="J39" s="96"/>
      <c r="K39" s="96"/>
      <c r="L39" s="96">
        <v>186101.864</v>
      </c>
      <c r="M39" s="96">
        <v>216704.53899999999</v>
      </c>
      <c r="N39" s="96">
        <v>402806.40299999999</v>
      </c>
    </row>
    <row r="40" spans="1:14" ht="24">
      <c r="A40" s="78">
        <v>4</v>
      </c>
      <c r="B40" s="31" t="s">
        <v>118</v>
      </c>
      <c r="C40" s="29" t="s">
        <v>23</v>
      </c>
      <c r="D40" s="109">
        <v>161444.63800000001</v>
      </c>
      <c r="E40" s="96"/>
      <c r="F40" s="96"/>
      <c r="G40" s="96">
        <v>122.026</v>
      </c>
      <c r="H40" s="96"/>
      <c r="I40" s="96">
        <v>654</v>
      </c>
      <c r="J40" s="96">
        <v>112.5</v>
      </c>
      <c r="K40" s="96"/>
      <c r="L40" s="96">
        <v>162333.16399999999</v>
      </c>
      <c r="M40" s="96">
        <v>174934.83499999999</v>
      </c>
      <c r="N40" s="96">
        <v>337267.99900000001</v>
      </c>
    </row>
    <row r="41" spans="1:14">
      <c r="A41" s="20">
        <v>5</v>
      </c>
      <c r="B41" s="31" t="s">
        <v>119</v>
      </c>
      <c r="C41" s="29" t="s">
        <v>23</v>
      </c>
      <c r="D41" s="111">
        <v>136955.704</v>
      </c>
      <c r="E41" s="98"/>
      <c r="F41" s="99"/>
      <c r="G41" s="98">
        <v>471798.07699999999</v>
      </c>
      <c r="H41" s="98"/>
      <c r="I41" s="98">
        <v>26407.438999999998</v>
      </c>
      <c r="J41" s="98"/>
      <c r="K41" s="98"/>
      <c r="L41" s="96">
        <v>635161.22</v>
      </c>
      <c r="M41" s="96">
        <v>1669975.15</v>
      </c>
      <c r="N41" s="96">
        <v>2305136.37</v>
      </c>
    </row>
    <row r="42" spans="1:14">
      <c r="A42" s="20">
        <v>6</v>
      </c>
      <c r="B42" s="31" t="s">
        <v>115</v>
      </c>
      <c r="C42" s="29" t="s">
        <v>23</v>
      </c>
      <c r="D42" s="111">
        <v>304286.33</v>
      </c>
      <c r="E42" s="98"/>
      <c r="F42" s="99"/>
      <c r="G42" s="98">
        <v>61105.141000000003</v>
      </c>
      <c r="H42" s="98"/>
      <c r="I42" s="98">
        <v>125181.054</v>
      </c>
      <c r="J42" s="98"/>
      <c r="K42" s="98"/>
      <c r="L42" s="96">
        <v>490572.52500000002</v>
      </c>
      <c r="M42" s="96">
        <v>2768786.22</v>
      </c>
      <c r="N42" s="96">
        <v>3259358.7450000001</v>
      </c>
    </row>
    <row r="43" spans="1:14">
      <c r="A43" s="20">
        <v>7</v>
      </c>
      <c r="B43" s="21" t="s">
        <v>120</v>
      </c>
      <c r="C43" s="29" t="s">
        <v>23</v>
      </c>
      <c r="D43" s="111">
        <v>167279.58900000001</v>
      </c>
      <c r="E43" s="98"/>
      <c r="F43" s="99"/>
      <c r="G43" s="98">
        <v>255947.861</v>
      </c>
      <c r="H43" s="98"/>
      <c r="I43" s="98">
        <v>47181.432999999997</v>
      </c>
      <c r="J43" s="98"/>
      <c r="K43" s="98"/>
      <c r="L43" s="96">
        <v>470408.88299999997</v>
      </c>
      <c r="M43" s="96">
        <v>103331.554</v>
      </c>
      <c r="N43" s="96">
        <v>573740.43700000003</v>
      </c>
    </row>
    <row r="44" spans="1:14">
      <c r="A44" s="20">
        <v>8</v>
      </c>
      <c r="B44" s="31" t="s">
        <v>113</v>
      </c>
      <c r="C44" s="29" t="s">
        <v>23</v>
      </c>
      <c r="D44" s="98">
        <v>23537.911</v>
      </c>
      <c r="E44" s="98"/>
      <c r="F44" s="98"/>
      <c r="G44" s="98">
        <v>151.05699999999999</v>
      </c>
      <c r="H44" s="98"/>
      <c r="I44" s="98"/>
      <c r="J44" s="98"/>
      <c r="K44" s="98"/>
      <c r="L44" s="96">
        <v>23688.968000000001</v>
      </c>
      <c r="M44" s="96">
        <v>137117.60699999999</v>
      </c>
      <c r="N44" s="96">
        <v>160806.57500000001</v>
      </c>
    </row>
    <row r="45" spans="1:14">
      <c r="A45" s="20">
        <v>9</v>
      </c>
      <c r="B45" s="31" t="s">
        <v>171</v>
      </c>
      <c r="C45" s="29" t="s">
        <v>23</v>
      </c>
      <c r="D45" s="98">
        <v>378010.34899999999</v>
      </c>
      <c r="E45" s="98"/>
      <c r="F45" s="98"/>
      <c r="G45" s="98">
        <v>23176.588</v>
      </c>
      <c r="H45" s="98"/>
      <c r="I45" s="98"/>
      <c r="J45" s="98"/>
      <c r="K45" s="98"/>
      <c r="L45" s="96">
        <v>401186.93699999998</v>
      </c>
      <c r="M45" s="96"/>
      <c r="N45" s="96">
        <v>401186.93699999998</v>
      </c>
    </row>
    <row r="46" spans="1:14" ht="24">
      <c r="A46" s="30">
        <v>10</v>
      </c>
      <c r="B46" s="31" t="s">
        <v>112</v>
      </c>
      <c r="C46" s="29" t="s">
        <v>23</v>
      </c>
      <c r="D46" s="98">
        <v>95734.566999999995</v>
      </c>
      <c r="E46" s="98"/>
      <c r="F46" s="98"/>
      <c r="G46" s="98">
        <v>172720.09599999999</v>
      </c>
      <c r="H46" s="98"/>
      <c r="I46" s="98">
        <v>17946.22</v>
      </c>
      <c r="J46" s="98"/>
      <c r="K46" s="98"/>
      <c r="L46" s="96">
        <v>286400.88299999997</v>
      </c>
      <c r="M46" s="96">
        <v>54595.567999999999</v>
      </c>
      <c r="N46" s="96">
        <v>340996.451</v>
      </c>
    </row>
    <row r="47" spans="1:14">
      <c r="A47" s="101"/>
      <c r="B47" s="107" t="s">
        <v>15</v>
      </c>
      <c r="C47" s="22"/>
      <c r="D47" s="100">
        <v>1369896.9310000001</v>
      </c>
      <c r="E47" s="106"/>
      <c r="F47" s="106"/>
      <c r="G47" s="100">
        <v>1104773.969</v>
      </c>
      <c r="H47" s="106"/>
      <c r="I47" s="100">
        <v>232902.83300000001</v>
      </c>
      <c r="J47" s="106">
        <v>112.5</v>
      </c>
      <c r="K47" s="106"/>
      <c r="L47" s="112">
        <v>2707686.233</v>
      </c>
      <c r="M47" s="112">
        <v>5145266.3080000002</v>
      </c>
      <c r="N47" s="112">
        <v>7852952.5410000002</v>
      </c>
    </row>
  </sheetData>
  <mergeCells count="35">
    <mergeCell ref="K5:L5"/>
    <mergeCell ref="L28:M28"/>
    <mergeCell ref="A26:K26"/>
    <mergeCell ref="A30:K30"/>
    <mergeCell ref="N5:N6"/>
    <mergeCell ref="A1:M1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D4:O4"/>
    <mergeCell ref="J5:J6"/>
    <mergeCell ref="L3:M3"/>
    <mergeCell ref="O5:O6"/>
    <mergeCell ref="M5:M6"/>
    <mergeCell ref="N34:N35"/>
    <mergeCell ref="L32:M32"/>
    <mergeCell ref="A33:A35"/>
    <mergeCell ref="B33:B35"/>
    <mergeCell ref="C33:C35"/>
    <mergeCell ref="D33:L33"/>
    <mergeCell ref="D34:D35"/>
    <mergeCell ref="E34:E35"/>
    <mergeCell ref="F34:F35"/>
    <mergeCell ref="G34:G35"/>
    <mergeCell ref="H34:I34"/>
    <mergeCell ref="J34:J35"/>
    <mergeCell ref="K34:K35"/>
    <mergeCell ref="L34:L35"/>
    <mergeCell ref="M34:M35"/>
  </mergeCells>
  <pageMargins left="0.45" right="0.45" top="0.5" bottom="0.5" header="0.3" footer="0.3"/>
  <pageSetup paperSize="9" scale="65" orientation="landscape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K40" sqref="K40"/>
    </sheetView>
  </sheetViews>
  <sheetFormatPr baseColWidth="10" defaultColWidth="9.1640625" defaultRowHeight="12" x14ac:dyDescent="0"/>
  <cols>
    <col min="1" max="1" width="3.6640625" style="32" bestFit="1" customWidth="1"/>
    <col min="2" max="2" width="23.5" style="12" customWidth="1"/>
    <col min="3" max="3" width="18.83203125" style="12" customWidth="1"/>
    <col min="4" max="4" width="11.6640625" style="12" customWidth="1"/>
    <col min="5" max="5" width="13.33203125" style="12" customWidth="1"/>
    <col min="6" max="6" width="10.83203125" style="12" customWidth="1"/>
    <col min="7" max="9" width="11.6640625" style="12" customWidth="1"/>
    <col min="10" max="10" width="12.5" style="12" customWidth="1"/>
    <col min="11" max="11" width="16.6640625" style="12" customWidth="1"/>
    <col min="12" max="12" width="11.6640625" style="12" customWidth="1"/>
    <col min="13" max="13" width="14.5" style="12" customWidth="1"/>
    <col min="14" max="14" width="14" style="12" customWidth="1"/>
    <col min="15" max="15" width="9.5" style="12" bestFit="1" customWidth="1"/>
    <col min="16" max="16384" width="9.1640625" style="12"/>
  </cols>
  <sheetData>
    <row r="1" spans="1:15" ht="19.5" customHeight="1">
      <c r="A1" s="280" t="s">
        <v>122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/>
      <c r="O1"/>
    </row>
    <row r="2" spans="1:15" ht="14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/>
      <c r="O2" s="12" t="s">
        <v>126</v>
      </c>
    </row>
    <row r="3" spans="1:15" ht="14">
      <c r="A3"/>
      <c r="B3"/>
      <c r="C3"/>
      <c r="D3"/>
      <c r="E3"/>
      <c r="F3"/>
      <c r="G3"/>
      <c r="H3"/>
      <c r="I3"/>
      <c r="J3"/>
      <c r="K3"/>
      <c r="L3" s="281"/>
      <c r="M3" s="281"/>
      <c r="N3" s="272" t="s">
        <v>86</v>
      </c>
      <c r="O3" s="272"/>
    </row>
    <row r="4" spans="1:15" s="66" customFormat="1" ht="14.25" customHeight="1">
      <c r="A4" s="262" t="s">
        <v>0</v>
      </c>
      <c r="B4" s="262" t="s">
        <v>1</v>
      </c>
      <c r="C4" s="262" t="s">
        <v>2</v>
      </c>
      <c r="D4" s="260" t="s">
        <v>22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</row>
    <row r="5" spans="1:15" s="66" customFormat="1" ht="12.75" customHeight="1">
      <c r="A5" s="263"/>
      <c r="B5" s="263"/>
      <c r="C5" s="263"/>
      <c r="D5" s="260" t="s">
        <v>57</v>
      </c>
      <c r="E5" s="260" t="s">
        <v>84</v>
      </c>
      <c r="F5" s="260" t="s">
        <v>155</v>
      </c>
      <c r="G5" s="260" t="s">
        <v>58</v>
      </c>
      <c r="H5" s="260" t="s">
        <v>91</v>
      </c>
      <c r="I5" s="260" t="s">
        <v>59</v>
      </c>
      <c r="J5" s="260" t="s">
        <v>82</v>
      </c>
      <c r="K5" s="260" t="s">
        <v>4</v>
      </c>
      <c r="L5" s="260"/>
      <c r="M5" s="260" t="s">
        <v>60</v>
      </c>
      <c r="N5" s="260" t="s">
        <v>61</v>
      </c>
      <c r="O5" s="260" t="s">
        <v>15</v>
      </c>
    </row>
    <row r="6" spans="1:15" s="66" customFormat="1" ht="59.25" customHeight="1">
      <c r="A6" s="263"/>
      <c r="B6" s="263"/>
      <c r="C6" s="263"/>
      <c r="D6" s="260"/>
      <c r="E6" s="260"/>
      <c r="F6" s="260"/>
      <c r="G6" s="260"/>
      <c r="H6" s="260"/>
      <c r="I6" s="260"/>
      <c r="J6" s="260"/>
      <c r="K6" s="90" t="s">
        <v>83</v>
      </c>
      <c r="L6" s="90" t="s">
        <v>92</v>
      </c>
      <c r="M6" s="260"/>
      <c r="N6" s="260"/>
      <c r="O6" s="260"/>
    </row>
    <row r="7" spans="1:15" s="66" customFormat="1" ht="14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spans="1:15" s="13" customFormat="1" ht="36">
      <c r="A8" s="117">
        <v>1</v>
      </c>
      <c r="B8" s="31" t="s">
        <v>114</v>
      </c>
      <c r="C8" s="118" t="s">
        <v>7</v>
      </c>
      <c r="D8" s="18"/>
      <c r="E8" s="119"/>
      <c r="F8" s="23">
        <v>169234</v>
      </c>
      <c r="G8" s="120"/>
      <c r="H8" s="23"/>
      <c r="I8" s="120"/>
      <c r="J8" s="23">
        <v>18360</v>
      </c>
      <c r="K8" s="120"/>
      <c r="L8" s="23">
        <v>113456.64</v>
      </c>
      <c r="M8" s="16"/>
      <c r="N8" s="122"/>
      <c r="O8" s="123">
        <f>SUM(F8:N8)</f>
        <v>301050.64</v>
      </c>
    </row>
    <row r="9" spans="1:15" s="13" customFormat="1">
      <c r="A9" s="124"/>
      <c r="B9" s="125" t="s">
        <v>15</v>
      </c>
      <c r="C9" s="108"/>
      <c r="D9" s="19"/>
      <c r="E9" s="19"/>
      <c r="F9" s="19">
        <f t="shared" ref="F9:L9" si="0">SUM(F8)</f>
        <v>169234</v>
      </c>
      <c r="G9" s="19"/>
      <c r="H9" s="19"/>
      <c r="I9" s="19"/>
      <c r="J9" s="19">
        <f t="shared" si="0"/>
        <v>18360</v>
      </c>
      <c r="K9" s="19"/>
      <c r="L9" s="19">
        <f t="shared" si="0"/>
        <v>113456.64</v>
      </c>
      <c r="M9" s="19"/>
      <c r="N9" s="19"/>
      <c r="O9" s="19">
        <f>SUM(D9:N9)</f>
        <v>301050.64</v>
      </c>
    </row>
    <row r="10" spans="1:15" s="13" customFormat="1">
      <c r="A10" s="3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13" customFormat="1"/>
    <row r="22" spans="1:13" ht="15" customHeight="1"/>
    <row r="23" spans="1:13" ht="15" customHeight="1"/>
    <row r="24" spans="1:13" ht="14">
      <c r="A24" s="280" t="s">
        <v>122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</row>
    <row r="25" spans="1:13" ht="14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95" t="s">
        <v>127</v>
      </c>
    </row>
    <row r="26" spans="1:13" s="66" customFormat="1" ht="14.25" customHeight="1">
      <c r="A26"/>
      <c r="B26"/>
      <c r="C26"/>
      <c r="D26"/>
      <c r="E26"/>
      <c r="F26"/>
      <c r="G26"/>
      <c r="H26"/>
      <c r="I26"/>
      <c r="J26"/>
      <c r="K26" s="224" t="s">
        <v>86</v>
      </c>
      <c r="L26" s="224"/>
    </row>
    <row r="27" spans="1:13" s="66" customFormat="1" ht="12.75" customHeight="1">
      <c r="A27" s="221" t="s">
        <v>0</v>
      </c>
      <c r="B27" s="250" t="s">
        <v>1</v>
      </c>
      <c r="C27" s="250" t="s">
        <v>2</v>
      </c>
      <c r="D27" s="264" t="s">
        <v>16</v>
      </c>
      <c r="E27" s="265"/>
      <c r="F27" s="265"/>
      <c r="G27" s="265"/>
      <c r="H27" s="265"/>
      <c r="I27" s="265"/>
      <c r="J27" s="265"/>
      <c r="K27" s="265"/>
      <c r="L27" s="266"/>
    </row>
    <row r="28" spans="1:13" s="66" customFormat="1" ht="59.25" customHeight="1">
      <c r="A28" s="222"/>
      <c r="B28" s="251"/>
      <c r="C28" s="222"/>
      <c r="D28" s="222" t="s">
        <v>156</v>
      </c>
      <c r="E28" s="222" t="s">
        <v>3</v>
      </c>
      <c r="F28" s="232" t="s">
        <v>91</v>
      </c>
      <c r="G28" s="222" t="s">
        <v>18</v>
      </c>
      <c r="H28" s="269" t="s">
        <v>4</v>
      </c>
      <c r="I28" s="270"/>
      <c r="J28" s="222" t="s">
        <v>174</v>
      </c>
      <c r="K28" s="222" t="s">
        <v>21</v>
      </c>
      <c r="L28" s="271" t="s">
        <v>15</v>
      </c>
    </row>
    <row r="29" spans="1:13" s="66" customFormat="1" ht="28">
      <c r="A29" s="227"/>
      <c r="B29" s="252"/>
      <c r="C29" s="227"/>
      <c r="D29" s="227"/>
      <c r="E29" s="227"/>
      <c r="F29" s="231"/>
      <c r="G29" s="227"/>
      <c r="H29" s="198" t="s">
        <v>5</v>
      </c>
      <c r="I29" s="198" t="s">
        <v>107</v>
      </c>
      <c r="J29" s="227"/>
      <c r="K29" s="227"/>
      <c r="L29" s="268"/>
    </row>
    <row r="30" spans="1:13" ht="14">
      <c r="A30" s="76">
        <v>1</v>
      </c>
      <c r="B30" s="72">
        <v>2</v>
      </c>
      <c r="C30" s="76">
        <v>3</v>
      </c>
      <c r="D30" s="72">
        <v>4</v>
      </c>
      <c r="E30" s="76">
        <v>5</v>
      </c>
      <c r="F30" s="72">
        <v>6</v>
      </c>
      <c r="G30" s="76">
        <v>7</v>
      </c>
      <c r="H30" s="76">
        <v>8</v>
      </c>
      <c r="I30" s="88">
        <v>9</v>
      </c>
      <c r="J30" s="76">
        <v>10</v>
      </c>
      <c r="K30" s="72">
        <v>11</v>
      </c>
      <c r="L30" s="76">
        <v>12</v>
      </c>
    </row>
    <row r="31" spans="1:13" ht="60">
      <c r="A31" s="1">
        <v>1</v>
      </c>
      <c r="B31" s="212" t="s">
        <v>114</v>
      </c>
      <c r="C31" s="213" t="s">
        <v>7</v>
      </c>
      <c r="D31" s="24">
        <v>145305.51999999999</v>
      </c>
      <c r="E31" s="34"/>
      <c r="F31" s="24"/>
      <c r="G31" s="34">
        <v>141461.72399999999</v>
      </c>
      <c r="H31" s="24"/>
      <c r="I31" s="34">
        <v>6254.98</v>
      </c>
      <c r="J31" s="24"/>
      <c r="K31" s="25"/>
      <c r="L31" s="24">
        <v>293022.22399999999</v>
      </c>
    </row>
    <row r="32" spans="1:13" ht="14">
      <c r="A32" s="4"/>
      <c r="B32" s="130" t="s">
        <v>15</v>
      </c>
      <c r="C32" s="5"/>
      <c r="D32" s="26">
        <v>145305.51999999999</v>
      </c>
      <c r="E32" s="35"/>
      <c r="F32" s="26"/>
      <c r="G32" s="35">
        <v>141461.72399999999</v>
      </c>
      <c r="H32" s="26"/>
      <c r="I32" s="35">
        <v>6254.98</v>
      </c>
      <c r="J32" s="26"/>
      <c r="K32" s="27"/>
      <c r="L32" s="26">
        <v>293022.22399999999</v>
      </c>
    </row>
  </sheetData>
  <mergeCells count="32">
    <mergeCell ref="O5:O6"/>
    <mergeCell ref="A1:M1"/>
    <mergeCell ref="N3:O3"/>
    <mergeCell ref="L3:M3"/>
    <mergeCell ref="A4:A6"/>
    <mergeCell ref="B4:B6"/>
    <mergeCell ref="C4:C6"/>
    <mergeCell ref="D4:O4"/>
    <mergeCell ref="D5:D6"/>
    <mergeCell ref="E5:E6"/>
    <mergeCell ref="F5:F6"/>
    <mergeCell ref="H5:H6"/>
    <mergeCell ref="I5:I6"/>
    <mergeCell ref="M5:M6"/>
    <mergeCell ref="L28:L29"/>
    <mergeCell ref="J28:J29"/>
    <mergeCell ref="K28:K29"/>
    <mergeCell ref="A27:A29"/>
    <mergeCell ref="B27:B29"/>
    <mergeCell ref="C27:C29"/>
    <mergeCell ref="D28:D29"/>
    <mergeCell ref="E28:E29"/>
    <mergeCell ref="F28:F29"/>
    <mergeCell ref="G28:G29"/>
    <mergeCell ref="H28:I28"/>
    <mergeCell ref="K26:L26"/>
    <mergeCell ref="D27:L27"/>
    <mergeCell ref="A24:M24"/>
    <mergeCell ref="N5:N6"/>
    <mergeCell ref="G5:G6"/>
    <mergeCell ref="J5:J6"/>
    <mergeCell ref="K5:L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4"/>
  <sheetViews>
    <sheetView topLeftCell="B1" zoomScaleSheetLayoutView="90" workbookViewId="0">
      <selection activeCell="F90" sqref="F90:F91"/>
    </sheetView>
  </sheetViews>
  <sheetFormatPr baseColWidth="10" defaultColWidth="8.83203125" defaultRowHeight="14" x14ac:dyDescent="0"/>
  <cols>
    <col min="1" max="1" width="3.6640625" bestFit="1" customWidth="1"/>
    <col min="2" max="2" width="19" customWidth="1"/>
    <col min="3" max="3" width="22.5" customWidth="1"/>
    <col min="4" max="4" width="14.1640625" customWidth="1"/>
    <col min="5" max="5" width="16" customWidth="1"/>
    <col min="6" max="6" width="11.1640625" customWidth="1"/>
    <col min="7" max="7" width="12.5" customWidth="1"/>
    <col min="8" max="8" width="11.1640625" customWidth="1"/>
    <col min="9" max="9" width="11.5" customWidth="1"/>
    <col min="10" max="10" width="13" customWidth="1"/>
    <col min="11" max="11" width="9.5" customWidth="1"/>
    <col min="12" max="12" width="13.1640625" customWidth="1"/>
    <col min="13" max="13" width="13" customWidth="1"/>
    <col min="15" max="15" width="11.6640625" customWidth="1"/>
  </cols>
  <sheetData>
    <row r="2" spans="1:15">
      <c r="A2" s="280" t="s">
        <v>172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O2" s="12" t="s">
        <v>129</v>
      </c>
    </row>
    <row r="3" spans="1:15">
      <c r="L3" s="281"/>
      <c r="M3" s="281"/>
      <c r="N3" s="272" t="s">
        <v>86</v>
      </c>
      <c r="O3" s="272"/>
    </row>
    <row r="4" spans="1:15" s="13" customFormat="1" ht="12">
      <c r="A4" s="262" t="s">
        <v>0</v>
      </c>
      <c r="B4" s="262" t="s">
        <v>1</v>
      </c>
      <c r="C4" s="262" t="s">
        <v>2</v>
      </c>
      <c r="D4" s="260" t="s">
        <v>22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</row>
    <row r="5" spans="1:15" s="13" customFormat="1" ht="16.5" customHeight="1">
      <c r="A5" s="263"/>
      <c r="B5" s="263"/>
      <c r="C5" s="263"/>
      <c r="D5" s="260" t="s">
        <v>57</v>
      </c>
      <c r="E5" s="260" t="s">
        <v>84</v>
      </c>
      <c r="F5" s="260" t="s">
        <v>155</v>
      </c>
      <c r="G5" s="260" t="s">
        <v>58</v>
      </c>
      <c r="H5" s="260" t="s">
        <v>91</v>
      </c>
      <c r="I5" s="260" t="s">
        <v>59</v>
      </c>
      <c r="J5" s="260" t="s">
        <v>82</v>
      </c>
      <c r="K5" s="260" t="s">
        <v>4</v>
      </c>
      <c r="L5" s="260"/>
      <c r="M5" s="260" t="s">
        <v>60</v>
      </c>
      <c r="N5" s="260" t="s">
        <v>61</v>
      </c>
      <c r="O5" s="260" t="s">
        <v>15</v>
      </c>
    </row>
    <row r="6" spans="1:15" s="91" customFormat="1" ht="44.25" customHeight="1">
      <c r="A6" s="263"/>
      <c r="B6" s="263"/>
      <c r="C6" s="263"/>
      <c r="D6" s="260"/>
      <c r="E6" s="260"/>
      <c r="F6" s="260"/>
      <c r="G6" s="260"/>
      <c r="H6" s="260"/>
      <c r="I6" s="260"/>
      <c r="J6" s="260"/>
      <c r="K6" s="90" t="s">
        <v>83</v>
      </c>
      <c r="L6" s="90" t="s">
        <v>92</v>
      </c>
      <c r="M6" s="260"/>
      <c r="N6" s="260"/>
      <c r="O6" s="260"/>
    </row>
    <row r="7" spans="1:15" s="92" customFormat="1" ht="1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spans="1:15" ht="42">
      <c r="A8" s="7">
        <v>1</v>
      </c>
      <c r="B8" s="2" t="s">
        <v>173</v>
      </c>
      <c r="C8" s="10" t="s">
        <v>7</v>
      </c>
      <c r="D8" s="24">
        <v>3.0510000000000002</v>
      </c>
      <c r="E8" s="36"/>
      <c r="F8" s="24">
        <v>913.93100000000004</v>
      </c>
      <c r="G8" s="34"/>
      <c r="H8" s="24"/>
      <c r="I8" s="34"/>
      <c r="J8" s="24"/>
      <c r="K8" s="34"/>
      <c r="L8" s="24"/>
      <c r="M8" s="25"/>
      <c r="N8" s="115"/>
      <c r="O8" s="116">
        <v>916.98199999999997</v>
      </c>
    </row>
    <row r="9" spans="1:15">
      <c r="A9" s="129"/>
      <c r="B9" s="130" t="s">
        <v>15</v>
      </c>
      <c r="C9" s="5"/>
      <c r="D9" s="26">
        <v>3.0510000000000002</v>
      </c>
      <c r="E9" s="35"/>
      <c r="F9" s="26">
        <v>913.93100000000004</v>
      </c>
      <c r="G9" s="35"/>
      <c r="H9" s="26"/>
      <c r="I9" s="35"/>
      <c r="J9" s="26"/>
      <c r="K9" s="35"/>
      <c r="L9" s="26"/>
      <c r="M9" s="27"/>
      <c r="N9" s="4"/>
      <c r="O9" s="26">
        <v>916.98199999999997</v>
      </c>
    </row>
    <row r="12" spans="1:15">
      <c r="A12" s="280" t="s">
        <v>172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9"/>
    </row>
    <row r="13" spans="1:15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95" t="s">
        <v>131</v>
      </c>
    </row>
    <row r="14" spans="1:15" s="13" customFormat="1">
      <c r="A14"/>
      <c r="B14"/>
      <c r="C14"/>
      <c r="D14"/>
      <c r="E14"/>
      <c r="F14"/>
      <c r="G14"/>
      <c r="H14"/>
      <c r="I14"/>
      <c r="J14"/>
      <c r="K14" s="224" t="s">
        <v>86</v>
      </c>
      <c r="L14" s="224"/>
    </row>
    <row r="15" spans="1:15" s="13" customFormat="1" ht="16.5" customHeight="1">
      <c r="A15" s="221" t="s">
        <v>0</v>
      </c>
      <c r="B15" s="250" t="s">
        <v>1</v>
      </c>
      <c r="C15" s="250" t="s">
        <v>2</v>
      </c>
      <c r="D15" s="264" t="s">
        <v>16</v>
      </c>
      <c r="E15" s="265"/>
      <c r="F15" s="265"/>
      <c r="G15" s="265"/>
      <c r="H15" s="265"/>
      <c r="I15" s="265"/>
      <c r="J15" s="265"/>
      <c r="K15" s="265"/>
      <c r="L15" s="266"/>
    </row>
    <row r="16" spans="1:15" s="91" customFormat="1" ht="44.25" customHeight="1">
      <c r="A16" s="222"/>
      <c r="B16" s="251"/>
      <c r="C16" s="222"/>
      <c r="D16" s="222" t="s">
        <v>175</v>
      </c>
      <c r="E16" s="222" t="s">
        <v>3</v>
      </c>
      <c r="F16" s="232" t="s">
        <v>91</v>
      </c>
      <c r="G16" s="222" t="s">
        <v>18</v>
      </c>
      <c r="H16" s="269" t="s">
        <v>4</v>
      </c>
      <c r="I16" s="270"/>
      <c r="J16" s="222" t="s">
        <v>174</v>
      </c>
      <c r="K16" s="222" t="s">
        <v>21</v>
      </c>
      <c r="L16" s="271" t="s">
        <v>15</v>
      </c>
    </row>
    <row r="17" spans="1:15" s="92" customFormat="1" ht="28">
      <c r="A17" s="227"/>
      <c r="B17" s="252"/>
      <c r="C17" s="227"/>
      <c r="D17" s="227"/>
      <c r="E17" s="227"/>
      <c r="F17" s="231"/>
      <c r="G17" s="227"/>
      <c r="H17" s="198" t="s">
        <v>5</v>
      </c>
      <c r="I17" s="198" t="s">
        <v>107</v>
      </c>
      <c r="J17" s="227"/>
      <c r="K17" s="227"/>
      <c r="L17" s="268"/>
    </row>
    <row r="18" spans="1:15">
      <c r="A18" s="76">
        <v>1</v>
      </c>
      <c r="B18" s="72">
        <v>2</v>
      </c>
      <c r="C18" s="76">
        <v>3</v>
      </c>
      <c r="D18" s="72">
        <v>4</v>
      </c>
      <c r="E18" s="76">
        <v>5</v>
      </c>
      <c r="F18" s="72">
        <v>6</v>
      </c>
      <c r="G18" s="76">
        <v>7</v>
      </c>
      <c r="H18" s="76">
        <v>8</v>
      </c>
      <c r="I18" s="88">
        <v>9</v>
      </c>
      <c r="J18" s="76">
        <v>10</v>
      </c>
      <c r="K18" s="72">
        <v>11</v>
      </c>
      <c r="L18" s="76">
        <v>12</v>
      </c>
    </row>
    <row r="19" spans="1:15" ht="42">
      <c r="A19" s="1">
        <v>1</v>
      </c>
      <c r="B19" s="2" t="s">
        <v>173</v>
      </c>
      <c r="C19" s="10" t="s">
        <v>7</v>
      </c>
      <c r="D19" s="24">
        <v>1060.5260000000001</v>
      </c>
      <c r="E19" s="34"/>
      <c r="F19" s="24"/>
      <c r="G19" s="34">
        <v>40.700000000000003</v>
      </c>
      <c r="H19" s="24"/>
      <c r="I19" s="34"/>
      <c r="J19" s="24"/>
      <c r="K19" s="25"/>
      <c r="L19" s="24">
        <v>1101.2260000000001</v>
      </c>
    </row>
    <row r="20" spans="1:15">
      <c r="A20" s="4"/>
      <c r="B20" s="130" t="s">
        <v>15</v>
      </c>
      <c r="C20" s="5"/>
      <c r="D20" s="26">
        <v>1060.5260000000001</v>
      </c>
      <c r="E20" s="35"/>
      <c r="F20" s="26"/>
      <c r="G20" s="35">
        <v>40.700000000000003</v>
      </c>
      <c r="H20" s="26"/>
      <c r="I20" s="35"/>
      <c r="J20" s="26"/>
      <c r="K20" s="27"/>
      <c r="L20" s="26">
        <v>1101.2260000000001</v>
      </c>
    </row>
    <row r="22" spans="1:15">
      <c r="M22" s="9"/>
    </row>
    <row r="24" spans="1:15">
      <c r="A24" s="280" t="s">
        <v>176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O24" s="12" t="s">
        <v>130</v>
      </c>
    </row>
    <row r="25" spans="1:15">
      <c r="L25" s="281"/>
      <c r="M25" s="281"/>
      <c r="N25" s="272" t="s">
        <v>86</v>
      </c>
      <c r="O25" s="272"/>
    </row>
    <row r="26" spans="1:15">
      <c r="A26" s="262" t="s">
        <v>0</v>
      </c>
      <c r="B26" s="262" t="s">
        <v>1</v>
      </c>
      <c r="C26" s="262" t="s">
        <v>2</v>
      </c>
      <c r="D26" s="260" t="s">
        <v>22</v>
      </c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</row>
    <row r="27" spans="1:15">
      <c r="A27" s="263"/>
      <c r="B27" s="263"/>
      <c r="C27" s="263"/>
      <c r="D27" s="260" t="s">
        <v>57</v>
      </c>
      <c r="E27" s="260" t="s">
        <v>84</v>
      </c>
      <c r="F27" s="260" t="s">
        <v>155</v>
      </c>
      <c r="G27" s="260" t="s">
        <v>58</v>
      </c>
      <c r="H27" s="260" t="s">
        <v>91</v>
      </c>
      <c r="I27" s="260" t="s">
        <v>59</v>
      </c>
      <c r="J27" s="260" t="s">
        <v>82</v>
      </c>
      <c r="K27" s="260" t="s">
        <v>4</v>
      </c>
      <c r="L27" s="260"/>
      <c r="M27" s="260" t="s">
        <v>60</v>
      </c>
      <c r="N27" s="260" t="s">
        <v>61</v>
      </c>
      <c r="O27" s="260" t="s">
        <v>15</v>
      </c>
    </row>
    <row r="28" spans="1:15" ht="24">
      <c r="A28" s="263"/>
      <c r="B28" s="263"/>
      <c r="C28" s="263"/>
      <c r="D28" s="260"/>
      <c r="E28" s="260"/>
      <c r="F28" s="260"/>
      <c r="G28" s="260"/>
      <c r="H28" s="260"/>
      <c r="I28" s="260"/>
      <c r="J28" s="260"/>
      <c r="K28" s="199" t="s">
        <v>83</v>
      </c>
      <c r="L28" s="199" t="s">
        <v>92</v>
      </c>
      <c r="M28" s="260"/>
      <c r="N28" s="260"/>
      <c r="O28" s="260"/>
    </row>
    <row r="29" spans="1:15">
      <c r="A29" s="14">
        <v>1</v>
      </c>
      <c r="B29" s="14">
        <v>2</v>
      </c>
      <c r="C29" s="14">
        <v>3</v>
      </c>
      <c r="D29" s="14">
        <v>4</v>
      </c>
      <c r="E29" s="14">
        <v>5</v>
      </c>
      <c r="F29" s="14">
        <v>6</v>
      </c>
      <c r="G29" s="14">
        <v>7</v>
      </c>
      <c r="H29" s="14">
        <v>8</v>
      </c>
      <c r="I29" s="14">
        <v>9</v>
      </c>
      <c r="J29" s="14">
        <v>10</v>
      </c>
      <c r="K29" s="14">
        <v>11</v>
      </c>
      <c r="L29" s="14">
        <v>12</v>
      </c>
      <c r="M29" s="14">
        <v>13</v>
      </c>
      <c r="N29" s="14">
        <v>14</v>
      </c>
      <c r="O29" s="14">
        <v>15</v>
      </c>
    </row>
    <row r="30" spans="1:15" ht="75">
      <c r="A30" s="7">
        <v>1</v>
      </c>
      <c r="B30" s="2" t="s">
        <v>176</v>
      </c>
      <c r="C30" s="214" t="s">
        <v>177</v>
      </c>
      <c r="D30" s="24">
        <v>101.023</v>
      </c>
      <c r="E30" s="36"/>
      <c r="F30" s="24">
        <v>0.2</v>
      </c>
      <c r="G30" s="34"/>
      <c r="H30" s="24"/>
      <c r="I30" s="34"/>
      <c r="J30" s="24"/>
      <c r="K30" s="34"/>
      <c r="L30" s="24"/>
      <c r="M30" s="25"/>
      <c r="N30" s="115"/>
      <c r="O30" s="116">
        <v>101.223</v>
      </c>
    </row>
    <row r="31" spans="1:15">
      <c r="A31" s="129"/>
      <c r="B31" s="130" t="s">
        <v>15</v>
      </c>
      <c r="C31" s="5"/>
      <c r="D31" s="26">
        <v>101.023</v>
      </c>
      <c r="E31" s="35"/>
      <c r="F31" s="26">
        <v>0.2</v>
      </c>
      <c r="G31" s="35"/>
      <c r="H31" s="26"/>
      <c r="I31" s="35"/>
      <c r="J31" s="26"/>
      <c r="K31" s="35"/>
      <c r="L31" s="26"/>
      <c r="M31" s="27"/>
      <c r="N31" s="4"/>
      <c r="O31" s="26">
        <v>101.223</v>
      </c>
    </row>
    <row r="40" spans="1:12">
      <c r="A40" s="280" t="s">
        <v>133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</row>
    <row r="41" spans="1:1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2" t="s">
        <v>142</v>
      </c>
    </row>
    <row r="42" spans="1:12">
      <c r="K42" s="224" t="s">
        <v>86</v>
      </c>
      <c r="L42" s="224"/>
    </row>
    <row r="43" spans="1:12">
      <c r="A43" s="282" t="s">
        <v>0</v>
      </c>
      <c r="B43" s="282" t="s">
        <v>1</v>
      </c>
      <c r="C43" s="282" t="s">
        <v>2</v>
      </c>
      <c r="D43" s="285" t="s">
        <v>16</v>
      </c>
      <c r="E43" s="285"/>
      <c r="F43" s="285"/>
      <c r="G43" s="285"/>
      <c r="H43" s="285"/>
      <c r="I43" s="285"/>
      <c r="J43" s="285"/>
      <c r="K43" s="285"/>
      <c r="L43" s="4"/>
    </row>
    <row r="44" spans="1:12">
      <c r="A44" s="283"/>
      <c r="B44" s="283"/>
      <c r="C44" s="283"/>
      <c r="D44" s="285" t="s">
        <v>156</v>
      </c>
      <c r="E44" s="285" t="s">
        <v>3</v>
      </c>
      <c r="F44" s="285" t="s">
        <v>128</v>
      </c>
      <c r="G44" s="285" t="s">
        <v>18</v>
      </c>
      <c r="H44" s="285" t="s">
        <v>4</v>
      </c>
      <c r="I44" s="285"/>
      <c r="J44" s="285" t="s">
        <v>20</v>
      </c>
      <c r="K44" s="285" t="s">
        <v>21</v>
      </c>
      <c r="L44" s="286" t="s">
        <v>15</v>
      </c>
    </row>
    <row r="45" spans="1:12" ht="28">
      <c r="A45" s="283"/>
      <c r="B45" s="283"/>
      <c r="C45" s="284"/>
      <c r="D45" s="285"/>
      <c r="E45" s="285"/>
      <c r="F45" s="285"/>
      <c r="G45" s="285"/>
      <c r="H45" s="201" t="s">
        <v>19</v>
      </c>
      <c r="I45" s="76" t="s">
        <v>107</v>
      </c>
      <c r="J45" s="285"/>
      <c r="K45" s="285"/>
      <c r="L45" s="287"/>
    </row>
    <row r="46" spans="1:12">
      <c r="A46" s="201">
        <v>1</v>
      </c>
      <c r="B46" s="201">
        <v>2</v>
      </c>
      <c r="C46" s="6">
        <v>3</v>
      </c>
      <c r="D46" s="201">
        <v>4</v>
      </c>
      <c r="E46" s="6">
        <v>5</v>
      </c>
      <c r="F46" s="201">
        <v>6</v>
      </c>
      <c r="G46" s="6">
        <v>7</v>
      </c>
      <c r="H46" s="201">
        <v>8</v>
      </c>
      <c r="I46" s="6">
        <v>9</v>
      </c>
      <c r="J46" s="201">
        <v>10</v>
      </c>
      <c r="K46" s="3">
        <v>11</v>
      </c>
      <c r="L46" s="131">
        <v>12</v>
      </c>
    </row>
    <row r="47" spans="1:12" ht="75">
      <c r="A47" s="1">
        <v>1</v>
      </c>
      <c r="B47" s="2" t="s">
        <v>133</v>
      </c>
      <c r="C47" s="214" t="s">
        <v>177</v>
      </c>
      <c r="D47" s="24">
        <v>543.77800000000002</v>
      </c>
      <c r="E47" s="34"/>
      <c r="F47" s="24">
        <v>1380</v>
      </c>
      <c r="G47" s="34">
        <v>69946.3</v>
      </c>
      <c r="H47" s="24"/>
      <c r="I47" s="34"/>
      <c r="J47" s="24"/>
      <c r="K47" s="25"/>
      <c r="L47" s="116">
        <v>71870.077999999994</v>
      </c>
    </row>
    <row r="48" spans="1:12">
      <c r="A48" s="4"/>
      <c r="B48" s="130" t="s">
        <v>15</v>
      </c>
      <c r="C48" s="8"/>
      <c r="D48" s="26">
        <v>543.77800000000002</v>
      </c>
      <c r="E48" s="26"/>
      <c r="F48" s="26">
        <v>1380</v>
      </c>
      <c r="G48" s="26">
        <v>69946.3</v>
      </c>
      <c r="H48" s="26"/>
      <c r="I48" s="26"/>
      <c r="J48" s="26"/>
      <c r="K48" s="26"/>
      <c r="L48" s="26">
        <v>71870.077999999994</v>
      </c>
    </row>
    <row r="53" spans="1:15">
      <c r="A53" s="280" t="s">
        <v>77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132"/>
      <c r="O53" s="12" t="s">
        <v>143</v>
      </c>
    </row>
    <row r="54" spans="1:15">
      <c r="N54" s="261" t="s">
        <v>86</v>
      </c>
      <c r="O54" s="261"/>
    </row>
    <row r="55" spans="1:15">
      <c r="A55" s="262" t="s">
        <v>0</v>
      </c>
      <c r="B55" s="262" t="s">
        <v>1</v>
      </c>
      <c r="C55" s="262" t="s">
        <v>2</v>
      </c>
      <c r="D55" s="260" t="s">
        <v>22</v>
      </c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</row>
    <row r="56" spans="1:15">
      <c r="A56" s="263"/>
      <c r="B56" s="263"/>
      <c r="C56" s="263"/>
      <c r="D56" s="260" t="s">
        <v>57</v>
      </c>
      <c r="E56" s="260" t="s">
        <v>84</v>
      </c>
      <c r="F56" s="260" t="s">
        <v>155</v>
      </c>
      <c r="G56" s="260" t="s">
        <v>58</v>
      </c>
      <c r="H56" s="260" t="s">
        <v>91</v>
      </c>
      <c r="I56" s="260" t="s">
        <v>59</v>
      </c>
      <c r="J56" s="260" t="s">
        <v>82</v>
      </c>
      <c r="K56" s="260" t="s">
        <v>4</v>
      </c>
      <c r="L56" s="260"/>
      <c r="M56" s="260" t="s">
        <v>60</v>
      </c>
      <c r="N56" s="260" t="s">
        <v>61</v>
      </c>
      <c r="O56" s="260" t="s">
        <v>15</v>
      </c>
    </row>
    <row r="57" spans="1:15" ht="24">
      <c r="A57" s="263"/>
      <c r="B57" s="263"/>
      <c r="C57" s="263"/>
      <c r="D57" s="260"/>
      <c r="E57" s="260"/>
      <c r="F57" s="260"/>
      <c r="G57" s="260"/>
      <c r="H57" s="260"/>
      <c r="I57" s="260"/>
      <c r="J57" s="260"/>
      <c r="K57" s="90" t="s">
        <v>83</v>
      </c>
      <c r="L57" s="90" t="s">
        <v>92</v>
      </c>
      <c r="M57" s="260"/>
      <c r="N57" s="260"/>
      <c r="O57" s="260"/>
    </row>
    <row r="58" spans="1:15">
      <c r="A58" s="14">
        <v>1</v>
      </c>
      <c r="B58" s="14">
        <v>2</v>
      </c>
      <c r="C58" s="14">
        <v>3</v>
      </c>
      <c r="D58" s="14">
        <v>4</v>
      </c>
      <c r="E58" s="14">
        <v>5</v>
      </c>
      <c r="F58" s="14">
        <v>6</v>
      </c>
      <c r="G58" s="14">
        <v>7</v>
      </c>
      <c r="H58" s="14">
        <v>8</v>
      </c>
      <c r="I58" s="14">
        <v>9</v>
      </c>
      <c r="J58" s="14">
        <v>10</v>
      </c>
      <c r="K58" s="14">
        <v>11</v>
      </c>
      <c r="L58" s="14">
        <v>12</v>
      </c>
      <c r="M58" s="14">
        <v>13</v>
      </c>
      <c r="N58" s="14">
        <v>14</v>
      </c>
      <c r="O58" s="14">
        <v>15</v>
      </c>
    </row>
    <row r="59" spans="1:15" ht="90">
      <c r="A59" s="7">
        <v>1</v>
      </c>
      <c r="B59" s="2" t="s">
        <v>77</v>
      </c>
      <c r="C59" s="214" t="s">
        <v>179</v>
      </c>
      <c r="D59" s="24">
        <v>329.60700000000003</v>
      </c>
      <c r="E59" s="36"/>
      <c r="F59" s="24">
        <v>32989.311000000002</v>
      </c>
      <c r="G59" s="34"/>
      <c r="H59" s="24">
        <v>16430</v>
      </c>
      <c r="I59" s="34">
        <v>38</v>
      </c>
      <c r="J59" s="24"/>
      <c r="K59" s="34"/>
      <c r="L59" s="24"/>
      <c r="M59" s="25"/>
      <c r="N59" s="115"/>
      <c r="O59" s="116">
        <v>49786.917999999998</v>
      </c>
    </row>
    <row r="60" spans="1:15">
      <c r="A60" s="129"/>
      <c r="B60" s="130" t="s">
        <v>15</v>
      </c>
      <c r="C60" s="5"/>
      <c r="D60" s="26">
        <v>329.60700000000003</v>
      </c>
      <c r="E60" s="35"/>
      <c r="F60" s="26">
        <v>32989.311000000002</v>
      </c>
      <c r="G60" s="35"/>
      <c r="H60" s="26">
        <v>16430</v>
      </c>
      <c r="I60" s="35">
        <v>38</v>
      </c>
      <c r="J60" s="26"/>
      <c r="K60" s="35"/>
      <c r="L60" s="26"/>
      <c r="M60" s="27"/>
      <c r="N60" s="4"/>
      <c r="O60" s="26">
        <v>49786.917999999998</v>
      </c>
    </row>
    <row r="63" spans="1:15">
      <c r="A63" s="280" t="s">
        <v>77</v>
      </c>
      <c r="B63" s="280"/>
      <c r="C63" s="280"/>
      <c r="D63" s="280"/>
      <c r="E63" s="280"/>
      <c r="F63" s="280"/>
      <c r="G63" s="280"/>
      <c r="H63" s="280"/>
      <c r="I63" s="280"/>
      <c r="J63" s="280"/>
      <c r="K63" s="280"/>
      <c r="L63" s="280"/>
    </row>
    <row r="64" spans="1: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12" t="s">
        <v>178</v>
      </c>
    </row>
    <row r="65" spans="1:15">
      <c r="K65" s="224" t="s">
        <v>86</v>
      </c>
      <c r="L65" s="224"/>
    </row>
    <row r="66" spans="1:15">
      <c r="A66" s="282" t="s">
        <v>0</v>
      </c>
      <c r="B66" s="282" t="s">
        <v>1</v>
      </c>
      <c r="C66" s="282" t="s">
        <v>2</v>
      </c>
      <c r="D66" s="285" t="s">
        <v>16</v>
      </c>
      <c r="E66" s="285"/>
      <c r="F66" s="285"/>
      <c r="G66" s="285"/>
      <c r="H66" s="285"/>
      <c r="I66" s="285"/>
      <c r="J66" s="285"/>
      <c r="K66" s="285"/>
      <c r="L66" s="4"/>
    </row>
    <row r="67" spans="1:15">
      <c r="A67" s="283"/>
      <c r="B67" s="283"/>
      <c r="C67" s="283"/>
      <c r="D67" s="285" t="s">
        <v>156</v>
      </c>
      <c r="E67" s="285" t="s">
        <v>3</v>
      </c>
      <c r="F67" s="285" t="s">
        <v>128</v>
      </c>
      <c r="G67" s="285" t="s">
        <v>18</v>
      </c>
      <c r="H67" s="285" t="s">
        <v>4</v>
      </c>
      <c r="I67" s="285"/>
      <c r="J67" s="285" t="s">
        <v>20</v>
      </c>
      <c r="K67" s="285" t="s">
        <v>21</v>
      </c>
      <c r="L67" s="286" t="s">
        <v>15</v>
      </c>
    </row>
    <row r="68" spans="1:15" ht="28">
      <c r="A68" s="283"/>
      <c r="B68" s="283"/>
      <c r="C68" s="284"/>
      <c r="D68" s="285"/>
      <c r="E68" s="285"/>
      <c r="F68" s="285"/>
      <c r="G68" s="285"/>
      <c r="H68" s="201" t="s">
        <v>19</v>
      </c>
      <c r="I68" s="76" t="s">
        <v>107</v>
      </c>
      <c r="J68" s="285"/>
      <c r="K68" s="285"/>
      <c r="L68" s="287"/>
    </row>
    <row r="69" spans="1:15">
      <c r="A69" s="201">
        <v>1</v>
      </c>
      <c r="B69" s="201">
        <v>2</v>
      </c>
      <c r="C69" s="6">
        <v>3</v>
      </c>
      <c r="D69" s="201">
        <v>4</v>
      </c>
      <c r="E69" s="6">
        <v>5</v>
      </c>
      <c r="F69" s="201">
        <v>6</v>
      </c>
      <c r="G69" s="6">
        <v>7</v>
      </c>
      <c r="H69" s="201">
        <v>8</v>
      </c>
      <c r="I69" s="6">
        <v>9</v>
      </c>
      <c r="J69" s="201">
        <v>10</v>
      </c>
      <c r="K69" s="3">
        <v>11</v>
      </c>
      <c r="L69" s="131">
        <v>12</v>
      </c>
    </row>
    <row r="70" spans="1:15" ht="90">
      <c r="A70" s="1">
        <v>1</v>
      </c>
      <c r="B70" s="2" t="s">
        <v>77</v>
      </c>
      <c r="C70" s="214" t="s">
        <v>179</v>
      </c>
      <c r="D70" s="24">
        <v>25005.031999999999</v>
      </c>
      <c r="E70" s="34"/>
      <c r="F70" s="24">
        <v>16430</v>
      </c>
      <c r="G70" s="34">
        <v>8368.7520000000004</v>
      </c>
      <c r="H70" s="24"/>
      <c r="I70" s="34"/>
      <c r="J70" s="24"/>
      <c r="K70" s="25"/>
      <c r="L70" s="116">
        <v>49803.784</v>
      </c>
    </row>
    <row r="71" spans="1:15">
      <c r="A71" s="4"/>
      <c r="B71" s="130" t="s">
        <v>15</v>
      </c>
      <c r="C71" s="8"/>
      <c r="D71" s="26">
        <v>25005.031999999999</v>
      </c>
      <c r="E71" s="26"/>
      <c r="F71" s="26">
        <v>16430</v>
      </c>
      <c r="G71" s="26">
        <v>8368.7520000000004</v>
      </c>
      <c r="H71" s="26"/>
      <c r="I71" s="26"/>
      <c r="J71" s="26"/>
      <c r="K71" s="26"/>
      <c r="L71" s="26">
        <v>49803.784</v>
      </c>
    </row>
    <row r="76" spans="1:15">
      <c r="A76" s="280" t="s">
        <v>159</v>
      </c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O76" s="12" t="s">
        <v>180</v>
      </c>
    </row>
    <row r="77" spans="1:15">
      <c r="L77" s="281"/>
      <c r="M77" s="281"/>
      <c r="N77" s="272" t="s">
        <v>86</v>
      </c>
      <c r="O77" s="272"/>
    </row>
    <row r="78" spans="1:15">
      <c r="A78" s="262" t="s">
        <v>0</v>
      </c>
      <c r="B78" s="262" t="s">
        <v>1</v>
      </c>
      <c r="C78" s="262" t="s">
        <v>2</v>
      </c>
      <c r="D78" s="260" t="s">
        <v>22</v>
      </c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</row>
    <row r="79" spans="1:15">
      <c r="A79" s="263"/>
      <c r="B79" s="263"/>
      <c r="C79" s="263"/>
      <c r="D79" s="260" t="s">
        <v>57</v>
      </c>
      <c r="E79" s="260" t="s">
        <v>84</v>
      </c>
      <c r="F79" s="260" t="s">
        <v>155</v>
      </c>
      <c r="G79" s="260" t="s">
        <v>58</v>
      </c>
      <c r="H79" s="260" t="s">
        <v>91</v>
      </c>
      <c r="I79" s="260" t="s">
        <v>59</v>
      </c>
      <c r="J79" s="260" t="s">
        <v>82</v>
      </c>
      <c r="K79" s="260" t="s">
        <v>4</v>
      </c>
      <c r="L79" s="260"/>
      <c r="M79" s="260" t="s">
        <v>60</v>
      </c>
      <c r="N79" s="260" t="s">
        <v>61</v>
      </c>
      <c r="O79" s="260" t="s">
        <v>15</v>
      </c>
    </row>
    <row r="80" spans="1:15" ht="24">
      <c r="A80" s="263"/>
      <c r="B80" s="263"/>
      <c r="C80" s="263"/>
      <c r="D80" s="260"/>
      <c r="E80" s="260"/>
      <c r="F80" s="260"/>
      <c r="G80" s="260"/>
      <c r="H80" s="260"/>
      <c r="I80" s="260"/>
      <c r="J80" s="260"/>
      <c r="K80" s="199" t="s">
        <v>83</v>
      </c>
      <c r="L80" s="199" t="s">
        <v>92</v>
      </c>
      <c r="M80" s="260"/>
      <c r="N80" s="260"/>
      <c r="O80" s="260"/>
    </row>
    <row r="81" spans="1:15">
      <c r="A81" s="14">
        <v>1</v>
      </c>
      <c r="B81" s="14">
        <v>2</v>
      </c>
      <c r="C81" s="14">
        <v>3</v>
      </c>
      <c r="D81" s="14">
        <v>4</v>
      </c>
      <c r="E81" s="14">
        <v>5</v>
      </c>
      <c r="F81" s="14">
        <v>6</v>
      </c>
      <c r="G81" s="14">
        <v>7</v>
      </c>
      <c r="H81" s="14">
        <v>8</v>
      </c>
      <c r="I81" s="14">
        <v>9</v>
      </c>
      <c r="J81" s="14">
        <v>10</v>
      </c>
      <c r="K81" s="14">
        <v>11</v>
      </c>
      <c r="L81" s="14">
        <v>12</v>
      </c>
      <c r="M81" s="14">
        <v>13</v>
      </c>
      <c r="N81" s="14">
        <v>14</v>
      </c>
      <c r="O81" s="14">
        <v>15</v>
      </c>
    </row>
    <row r="82" spans="1:15" ht="42">
      <c r="A82" s="7">
        <v>1</v>
      </c>
      <c r="B82" s="2" t="s">
        <v>159</v>
      </c>
      <c r="C82" s="10" t="s">
        <v>7</v>
      </c>
      <c r="D82" s="24"/>
      <c r="E82" s="36"/>
      <c r="F82" s="24">
        <v>350000</v>
      </c>
      <c r="G82" s="34"/>
      <c r="H82" s="24"/>
      <c r="I82" s="34"/>
      <c r="J82" s="24">
        <v>38852.614000000001</v>
      </c>
      <c r="K82" s="34"/>
      <c r="L82" s="24"/>
      <c r="M82" s="25"/>
      <c r="N82" s="115"/>
      <c r="O82" s="116">
        <v>388852.614</v>
      </c>
    </row>
    <row r="83" spans="1:15">
      <c r="A83" s="129"/>
      <c r="B83" s="130" t="s">
        <v>15</v>
      </c>
      <c r="C83" s="5"/>
      <c r="D83" s="26"/>
      <c r="E83" s="35"/>
      <c r="F83" s="26">
        <v>350000</v>
      </c>
      <c r="G83" s="35"/>
      <c r="H83" s="26"/>
      <c r="I83" s="35"/>
      <c r="J83" s="26">
        <v>38852.614000000001</v>
      </c>
      <c r="K83" s="35"/>
      <c r="L83" s="26"/>
      <c r="M83" s="27"/>
      <c r="N83" s="4"/>
      <c r="O83" s="26">
        <v>388852.614</v>
      </c>
    </row>
    <row r="86" spans="1:15">
      <c r="A86" s="280" t="s">
        <v>159</v>
      </c>
      <c r="B86" s="280"/>
      <c r="C86" s="280"/>
      <c r="D86" s="280"/>
      <c r="E86" s="280"/>
      <c r="F86" s="280"/>
      <c r="G86" s="280"/>
      <c r="H86" s="280"/>
      <c r="I86" s="280"/>
      <c r="J86" s="280"/>
      <c r="K86" s="280"/>
      <c r="L86" s="9"/>
    </row>
    <row r="87" spans="1:15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95" t="s">
        <v>181</v>
      </c>
    </row>
    <row r="88" spans="1:15">
      <c r="K88" s="224" t="s">
        <v>86</v>
      </c>
      <c r="L88" s="224"/>
      <c r="M88" s="13"/>
      <c r="N88" s="13"/>
      <c r="O88" s="13"/>
    </row>
    <row r="89" spans="1:15">
      <c r="A89" s="221" t="s">
        <v>0</v>
      </c>
      <c r="B89" s="250" t="s">
        <v>1</v>
      </c>
      <c r="C89" s="250" t="s">
        <v>2</v>
      </c>
      <c r="D89" s="264" t="s">
        <v>16</v>
      </c>
      <c r="E89" s="265"/>
      <c r="F89" s="265"/>
      <c r="G89" s="265"/>
      <c r="H89" s="265"/>
      <c r="I89" s="265"/>
      <c r="J89" s="265"/>
      <c r="K89" s="265"/>
      <c r="L89" s="266"/>
      <c r="M89" s="13"/>
      <c r="N89" s="13"/>
      <c r="O89" s="13"/>
    </row>
    <row r="90" spans="1:15">
      <c r="A90" s="222"/>
      <c r="B90" s="251"/>
      <c r="C90" s="222"/>
      <c r="D90" s="222" t="s">
        <v>175</v>
      </c>
      <c r="E90" s="222" t="s">
        <v>3</v>
      </c>
      <c r="F90" s="232" t="s">
        <v>91</v>
      </c>
      <c r="G90" s="222" t="s">
        <v>18</v>
      </c>
      <c r="H90" s="269" t="s">
        <v>4</v>
      </c>
      <c r="I90" s="270"/>
      <c r="J90" s="222" t="s">
        <v>174</v>
      </c>
      <c r="K90" s="222" t="s">
        <v>21</v>
      </c>
      <c r="L90" s="271" t="s">
        <v>15</v>
      </c>
      <c r="M90" s="91"/>
      <c r="N90" s="91"/>
      <c r="O90" s="91"/>
    </row>
    <row r="91" spans="1:15" ht="28">
      <c r="A91" s="227"/>
      <c r="B91" s="252"/>
      <c r="C91" s="227"/>
      <c r="D91" s="227"/>
      <c r="E91" s="227"/>
      <c r="F91" s="231"/>
      <c r="G91" s="227"/>
      <c r="H91" s="198" t="s">
        <v>5</v>
      </c>
      <c r="I91" s="198" t="s">
        <v>107</v>
      </c>
      <c r="J91" s="227"/>
      <c r="K91" s="227"/>
      <c r="L91" s="268"/>
      <c r="M91" s="92"/>
      <c r="N91" s="92"/>
      <c r="O91" s="92"/>
    </row>
    <row r="92" spans="1:15">
      <c r="A92" s="76">
        <v>1</v>
      </c>
      <c r="B92" s="72">
        <v>2</v>
      </c>
      <c r="C92" s="76">
        <v>3</v>
      </c>
      <c r="D92" s="72">
        <v>4</v>
      </c>
      <c r="E92" s="76">
        <v>5</v>
      </c>
      <c r="F92" s="72">
        <v>6</v>
      </c>
      <c r="G92" s="76">
        <v>7</v>
      </c>
      <c r="H92" s="76">
        <v>8</v>
      </c>
      <c r="I92" s="88">
        <v>9</v>
      </c>
      <c r="J92" s="76">
        <v>10</v>
      </c>
      <c r="K92" s="72">
        <v>11</v>
      </c>
      <c r="L92" s="76">
        <v>12</v>
      </c>
    </row>
    <row r="93" spans="1:15" ht="42">
      <c r="A93" s="1">
        <v>1</v>
      </c>
      <c r="B93" s="2" t="s">
        <v>159</v>
      </c>
      <c r="C93" s="10" t="s">
        <v>7</v>
      </c>
      <c r="D93" s="24">
        <v>241054.326</v>
      </c>
      <c r="E93" s="34"/>
      <c r="F93" s="24"/>
      <c r="G93" s="34">
        <v>43361.209000000003</v>
      </c>
      <c r="H93" s="24"/>
      <c r="I93" s="34"/>
      <c r="J93" s="24"/>
      <c r="K93" s="25"/>
      <c r="L93" s="24">
        <v>284415.53499999997</v>
      </c>
    </row>
    <row r="94" spans="1:15">
      <c r="A94" s="4"/>
      <c r="B94" s="130" t="s">
        <v>15</v>
      </c>
      <c r="C94" s="5"/>
      <c r="D94" s="26">
        <v>241054.326</v>
      </c>
      <c r="E94" s="35"/>
      <c r="F94" s="26"/>
      <c r="G94" s="35">
        <v>43361.209000000003</v>
      </c>
      <c r="H94" s="26"/>
      <c r="I94" s="35"/>
      <c r="J94" s="26"/>
      <c r="K94" s="27"/>
      <c r="L94" s="26">
        <v>284415.53499999997</v>
      </c>
    </row>
  </sheetData>
  <mergeCells count="127">
    <mergeCell ref="E16:E17"/>
    <mergeCell ref="F16:F17"/>
    <mergeCell ref="G16:G17"/>
    <mergeCell ref="A12:K12"/>
    <mergeCell ref="K14:L14"/>
    <mergeCell ref="D15:L15"/>
    <mergeCell ref="A2:M2"/>
    <mergeCell ref="L3:M3"/>
    <mergeCell ref="D4:O4"/>
    <mergeCell ref="J5:J6"/>
    <mergeCell ref="K5:L5"/>
    <mergeCell ref="N5:N6"/>
    <mergeCell ref="O5:O6"/>
    <mergeCell ref="N3:O3"/>
    <mergeCell ref="E5:E6"/>
    <mergeCell ref="F5:F6"/>
    <mergeCell ref="G5:G6"/>
    <mergeCell ref="H5:H6"/>
    <mergeCell ref="I5:I6"/>
    <mergeCell ref="A4:A6"/>
    <mergeCell ref="B4:B6"/>
    <mergeCell ref="C4:C6"/>
    <mergeCell ref="D5:D6"/>
    <mergeCell ref="M5:M6"/>
    <mergeCell ref="N54:O54"/>
    <mergeCell ref="O56:O57"/>
    <mergeCell ref="A53:M53"/>
    <mergeCell ref="N56:N57"/>
    <mergeCell ref="A55:A57"/>
    <mergeCell ref="B55:B57"/>
    <mergeCell ref="C55:C57"/>
    <mergeCell ref="D55:O55"/>
    <mergeCell ref="D56:D57"/>
    <mergeCell ref="E56:E57"/>
    <mergeCell ref="F56:F57"/>
    <mergeCell ref="G56:G57"/>
    <mergeCell ref="H56:H57"/>
    <mergeCell ref="I56:I57"/>
    <mergeCell ref="J56:J57"/>
    <mergeCell ref="K56:L56"/>
    <mergeCell ref="M56:M57"/>
    <mergeCell ref="F44:F45"/>
    <mergeCell ref="G44:G45"/>
    <mergeCell ref="H44:I44"/>
    <mergeCell ref="J44:J45"/>
    <mergeCell ref="K44:K45"/>
    <mergeCell ref="L44:L45"/>
    <mergeCell ref="H16:I16"/>
    <mergeCell ref="J16:J17"/>
    <mergeCell ref="K16:K17"/>
    <mergeCell ref="L16:L17"/>
    <mergeCell ref="A24:M24"/>
    <mergeCell ref="L25:M25"/>
    <mergeCell ref="A40:L40"/>
    <mergeCell ref="K42:L42"/>
    <mergeCell ref="A43:A45"/>
    <mergeCell ref="B43:B45"/>
    <mergeCell ref="C43:C45"/>
    <mergeCell ref="D43:K43"/>
    <mergeCell ref="D44:D45"/>
    <mergeCell ref="E44:E45"/>
    <mergeCell ref="A15:A17"/>
    <mergeCell ref="B15:B17"/>
    <mergeCell ref="C15:C17"/>
    <mergeCell ref="D16:D17"/>
    <mergeCell ref="N25:O25"/>
    <mergeCell ref="A26:A28"/>
    <mergeCell ref="B26:B28"/>
    <mergeCell ref="C26:C28"/>
    <mergeCell ref="D26:O26"/>
    <mergeCell ref="D27:D28"/>
    <mergeCell ref="E27:E28"/>
    <mergeCell ref="F27:F28"/>
    <mergeCell ref="G27:G28"/>
    <mergeCell ref="H27:H28"/>
    <mergeCell ref="I27:I28"/>
    <mergeCell ref="J27:J28"/>
    <mergeCell ref="K27:L27"/>
    <mergeCell ref="M27:M28"/>
    <mergeCell ref="N27:N28"/>
    <mergeCell ref="O27:O28"/>
    <mergeCell ref="A63:L63"/>
    <mergeCell ref="K65:L65"/>
    <mergeCell ref="A66:A68"/>
    <mergeCell ref="B66:B68"/>
    <mergeCell ref="C66:C68"/>
    <mergeCell ref="D66:K66"/>
    <mergeCell ref="D67:D68"/>
    <mergeCell ref="E67:E68"/>
    <mergeCell ref="F67:F68"/>
    <mergeCell ref="G67:G68"/>
    <mergeCell ref="H67:I67"/>
    <mergeCell ref="J67:J68"/>
    <mergeCell ref="K67:K68"/>
    <mergeCell ref="L67:L68"/>
    <mergeCell ref="A76:M76"/>
    <mergeCell ref="L77:M77"/>
    <mergeCell ref="N77:O77"/>
    <mergeCell ref="A78:A80"/>
    <mergeCell ref="B78:B80"/>
    <mergeCell ref="C78:C80"/>
    <mergeCell ref="D78:O78"/>
    <mergeCell ref="D79:D80"/>
    <mergeCell ref="E79:E80"/>
    <mergeCell ref="F79:F80"/>
    <mergeCell ref="G79:G80"/>
    <mergeCell ref="H79:H80"/>
    <mergeCell ref="I79:I80"/>
    <mergeCell ref="J79:J80"/>
    <mergeCell ref="K79:L79"/>
    <mergeCell ref="M79:M80"/>
    <mergeCell ref="N79:N80"/>
    <mergeCell ref="O79:O80"/>
    <mergeCell ref="A86:K86"/>
    <mergeCell ref="K88:L88"/>
    <mergeCell ref="A89:A91"/>
    <mergeCell ref="B89:B91"/>
    <mergeCell ref="C89:C91"/>
    <mergeCell ref="D89:L89"/>
    <mergeCell ref="D90:D91"/>
    <mergeCell ref="E90:E91"/>
    <mergeCell ref="F90:F91"/>
    <mergeCell ref="G90:G91"/>
    <mergeCell ref="H90:I90"/>
    <mergeCell ref="J90:J91"/>
    <mergeCell ref="K90:K91"/>
    <mergeCell ref="L90:L91"/>
  </mergeCells>
  <pageMargins left="0.45" right="0.45" top="0.5" bottom="0.5" header="0.3" footer="0.3"/>
  <pageSetup paperSize="9" scale="82" orientation="landscape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Government rev</vt:lpstr>
      <vt:lpstr>Gov expense</vt:lpstr>
      <vt:lpstr>M&amp;D Rev</vt:lpstr>
      <vt:lpstr>M&amp;D Exp</vt:lpstr>
      <vt:lpstr>M&amp;D Rev(Outside union bud)</vt:lpstr>
      <vt:lpstr>M&amp;D Exp(Outside union Bud)</vt:lpstr>
      <vt:lpstr>NBO Rev</vt:lpstr>
      <vt:lpstr>NBO Exp</vt:lpstr>
      <vt:lpstr>Others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Caitlin Williscroft</cp:lastModifiedBy>
  <cp:lastPrinted>2013-06-27T08:22:48Z</cp:lastPrinted>
  <dcterms:created xsi:type="dcterms:W3CDTF">2012-05-27T09:25:37Z</dcterms:created>
  <dcterms:modified xsi:type="dcterms:W3CDTF">2016-01-26T01:24:46Z</dcterms:modified>
</cp:coreProperties>
</file>