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25" windowWidth="19740" windowHeight="9150"/>
  </bookViews>
  <sheets>
    <sheet name="SR_Total" sheetId="1" r:id="rId1"/>
    <sheet name="Tsp_Total" sheetId="4" r:id="rId2"/>
    <sheet name="SR_Jul_Aug" sheetId="5" r:id="rId3"/>
    <sheet name="Tsp_Jul_Aug" sheetId="3" r:id="rId4"/>
    <sheet name="SR_Jun" sheetId="6" r:id="rId5"/>
    <sheet name="Tsp_Jun" sheetId="7" r:id="rId6"/>
    <sheet name="Sheet2 (2)" sheetId="9" state="hidden" r:id="rId7"/>
    <sheet name="Checking" sheetId="8" state="hidden" r:id="rId8"/>
    <sheet name="Sheet2" sheetId="10" state="hidden" r:id="rId9"/>
  </sheets>
  <externalReferences>
    <externalReference r:id="rId10"/>
  </externalReferences>
  <definedNames>
    <definedName name="_xlnm._FilterDatabase" localSheetId="6" hidden="1">'Sheet2 (2)'!$B$1:$D$349</definedName>
    <definedName name="_xlnm._FilterDatabase" localSheetId="0" hidden="1">SR_Total!$A$4:$O$18</definedName>
    <definedName name="_xlnm._FilterDatabase" localSheetId="3" hidden="1">Tsp_Jul_Aug!$A$4:$Q$138</definedName>
    <definedName name="_xlnm._FilterDatabase" localSheetId="1" hidden="1">Tsp_Total!$A$3:$Q$139</definedName>
    <definedName name="Ayeyarwady">'Sheet2 (2)'!$C$2:$C$27</definedName>
    <definedName name="Bago">'Sheet2 (2)'!$C$28:$C$55</definedName>
    <definedName name="Chin">'Sheet2 (2)'!$C$56:$C$64</definedName>
    <definedName name="Kachin">'Sheet2 (2)'!$C$65:$C$82</definedName>
    <definedName name="Kayah">'Sheet2 (2)'!$C$83:$C$89</definedName>
    <definedName name="Kayin">'Sheet2 (2)'!$C$90:$C$96</definedName>
    <definedName name="Magway">'Sheet2 (2)'!$C$97:$C$121</definedName>
    <definedName name="Mandalay">'Sheet2 (2)'!$C$122:$C$149</definedName>
    <definedName name="Mon">'Sheet2 (2)'!$C$150:$C$159</definedName>
    <definedName name="_xlnm.Print_Area" localSheetId="3">Tsp_Jul_Aug!$A$1:$P$134</definedName>
    <definedName name="_xlnm.Print_Area" localSheetId="1">Tsp_Total!$A$1:$P$132</definedName>
    <definedName name="_xlnm.Print_Titles" localSheetId="3">Tsp_Jul_Aug!$3:$4</definedName>
    <definedName name="_xlnm.Print_Titles" localSheetId="1">Tsp_Total!$2:$3</definedName>
    <definedName name="Priority" localSheetId="6">'Sheet2 (2)'!#REF!</definedName>
    <definedName name="Priority" localSheetId="2">#REF!</definedName>
    <definedName name="Priority" localSheetId="4">#REF!</definedName>
    <definedName name="Priority" localSheetId="0">#REF!</definedName>
    <definedName name="Priority" localSheetId="3">#REF!</definedName>
    <definedName name="Priority" localSheetId="5">#REF!</definedName>
    <definedName name="Priority">#REF!</definedName>
    <definedName name="Rakhine">'Sheet2 (2)'!$C$160:$C$176</definedName>
    <definedName name="Sagaing">'Sheet2 (2)'!$C$177:$C$213</definedName>
    <definedName name="Shan">'Sheet2 (2)'!$C$214:$C$294</definedName>
    <definedName name="SR" localSheetId="6">'Sheet2 (2)'!$A$2:$A$15</definedName>
    <definedName name="SR">#REF!</definedName>
    <definedName name="Status" localSheetId="6">'Sheet2 (2)'!#REF!</definedName>
    <definedName name="Status" localSheetId="2">#REF!</definedName>
    <definedName name="Status" localSheetId="4">#REF!</definedName>
    <definedName name="Status" localSheetId="0">#REF!</definedName>
    <definedName name="Status" localSheetId="3">#REF!</definedName>
    <definedName name="Status" localSheetId="5">#REF!</definedName>
    <definedName name="Status">#REF!</definedName>
    <definedName name="Tanintharyi">'Sheet2 (2)'!$C$295:$C$304</definedName>
    <definedName name="Yangon">'Sheet2 (2)'!$C$305:$C$349</definedName>
  </definedNames>
  <calcPr calcId="144525"/>
</workbook>
</file>

<file path=xl/calcChain.xml><?xml version="1.0" encoding="utf-8"?>
<calcChain xmlns="http://schemas.openxmlformats.org/spreadsheetml/2006/main">
  <c r="E6" i="1" l="1"/>
  <c r="E7" i="1"/>
  <c r="E8" i="1"/>
  <c r="E9" i="1"/>
  <c r="E10" i="1"/>
  <c r="E11" i="1"/>
  <c r="E12" i="1"/>
  <c r="E13" i="1"/>
  <c r="E14" i="1"/>
  <c r="E15" i="1"/>
  <c r="E16" i="1"/>
  <c r="E17" i="1"/>
  <c r="E18" i="1"/>
  <c r="E5" i="1"/>
  <c r="F12" i="1"/>
  <c r="G12" i="1"/>
  <c r="H12" i="1"/>
  <c r="I12" i="1"/>
  <c r="J12" i="1"/>
  <c r="K12" i="1"/>
  <c r="L12" i="1"/>
  <c r="M12" i="1"/>
  <c r="D12" i="1"/>
  <c r="E6" i="5"/>
  <c r="E7" i="5"/>
  <c r="E8" i="5"/>
  <c r="E9" i="5"/>
  <c r="E10" i="5"/>
  <c r="E11" i="5"/>
  <c r="E12" i="5"/>
  <c r="E13" i="5"/>
  <c r="E14" i="5"/>
  <c r="E15" i="5"/>
  <c r="E16" i="5"/>
  <c r="E17" i="5"/>
  <c r="E18" i="5"/>
  <c r="E5" i="5"/>
  <c r="D18" i="1"/>
  <c r="F16" i="1"/>
  <c r="G16" i="1"/>
  <c r="H16" i="1"/>
  <c r="I16" i="1"/>
  <c r="J16" i="1"/>
  <c r="K16" i="1"/>
  <c r="L16" i="1"/>
  <c r="M16" i="1"/>
  <c r="D16" i="1"/>
  <c r="F15" i="1"/>
  <c r="G15" i="1"/>
  <c r="H15" i="1"/>
  <c r="I15" i="1"/>
  <c r="J15" i="1"/>
  <c r="K15" i="1"/>
  <c r="L15" i="1"/>
  <c r="M15" i="1"/>
  <c r="D15" i="1"/>
  <c r="F14" i="1"/>
  <c r="G14" i="1"/>
  <c r="H14" i="1"/>
  <c r="I14" i="1"/>
  <c r="J14" i="1"/>
  <c r="K14" i="1"/>
  <c r="L14" i="1"/>
  <c r="M14" i="1"/>
  <c r="D14" i="1"/>
  <c r="F13" i="1"/>
  <c r="G13" i="1"/>
  <c r="H13" i="1"/>
  <c r="I13" i="1"/>
  <c r="J13" i="1"/>
  <c r="K13" i="1"/>
  <c r="L13" i="1"/>
  <c r="M13" i="1"/>
  <c r="D13" i="1"/>
  <c r="F11" i="1"/>
  <c r="G11" i="1"/>
  <c r="H11" i="1"/>
  <c r="I11" i="1"/>
  <c r="J11" i="1"/>
  <c r="K11" i="1"/>
  <c r="L11" i="1"/>
  <c r="M11" i="1"/>
  <c r="D11" i="1"/>
  <c r="F10" i="1"/>
  <c r="G10" i="1"/>
  <c r="H10" i="1"/>
  <c r="I10" i="1"/>
  <c r="J10" i="1"/>
  <c r="K10" i="1"/>
  <c r="L10" i="1"/>
  <c r="M10" i="1"/>
  <c r="D10" i="1"/>
  <c r="F9" i="1"/>
  <c r="G9" i="1"/>
  <c r="H9" i="1"/>
  <c r="I9" i="1"/>
  <c r="J9" i="1"/>
  <c r="K9" i="1"/>
  <c r="L9" i="1"/>
  <c r="M9" i="1"/>
  <c r="D9" i="1"/>
  <c r="F8" i="1"/>
  <c r="G8" i="1"/>
  <c r="H8" i="1"/>
  <c r="I8" i="1"/>
  <c r="J8" i="1"/>
  <c r="K8" i="1"/>
  <c r="L8" i="1"/>
  <c r="M8" i="1"/>
  <c r="D8" i="1"/>
  <c r="F7" i="1"/>
  <c r="G7" i="1"/>
  <c r="H7" i="1"/>
  <c r="I7" i="1"/>
  <c r="J7" i="1"/>
  <c r="K7" i="1"/>
  <c r="L7" i="1"/>
  <c r="M7" i="1"/>
  <c r="D7" i="1"/>
  <c r="F6" i="1"/>
  <c r="G6" i="1"/>
  <c r="H6" i="1"/>
  <c r="I6" i="1"/>
  <c r="J6" i="1"/>
  <c r="K6" i="1"/>
  <c r="L6" i="1"/>
  <c r="M6" i="1"/>
  <c r="D6" i="1"/>
  <c r="N5" i="1"/>
  <c r="F5" i="1"/>
  <c r="G5" i="1"/>
  <c r="H5" i="1"/>
  <c r="I5" i="1"/>
  <c r="J5" i="1"/>
  <c r="K5" i="1"/>
  <c r="L5" i="1"/>
  <c r="M5" i="1"/>
  <c r="D5" i="1"/>
  <c r="C18" i="1" l="1"/>
  <c r="K17" i="1"/>
  <c r="N17" i="1" s="1"/>
  <c r="N15" i="1"/>
  <c r="N13" i="1"/>
  <c r="N11" i="1"/>
  <c r="N9" i="1"/>
  <c r="N7" i="1"/>
  <c r="M18" i="1"/>
  <c r="L18" i="1"/>
  <c r="K18" i="1"/>
  <c r="J18" i="1"/>
  <c r="I18" i="1"/>
  <c r="H18" i="1"/>
  <c r="G18" i="1"/>
  <c r="F18" i="1"/>
  <c r="N18" i="1" l="1"/>
  <c r="N6" i="1"/>
  <c r="N8" i="1"/>
  <c r="N10" i="1"/>
  <c r="N12" i="1"/>
  <c r="N14" i="1"/>
  <c r="N16" i="1"/>
  <c r="G29" i="3" l="1"/>
  <c r="G30" i="3"/>
  <c r="G31" i="3"/>
  <c r="G32" i="3"/>
  <c r="J18" i="4" l="1"/>
  <c r="J16" i="4"/>
  <c r="K15" i="4"/>
  <c r="L15" i="4"/>
  <c r="M15" i="4"/>
  <c r="N15" i="4"/>
  <c r="O15" i="4"/>
  <c r="J15" i="4"/>
  <c r="K14" i="4"/>
  <c r="L14" i="4"/>
  <c r="M14" i="4"/>
  <c r="N14" i="4"/>
  <c r="O14" i="4"/>
  <c r="K13" i="4"/>
  <c r="L13" i="4"/>
  <c r="M13" i="4"/>
  <c r="K10" i="4"/>
  <c r="L10" i="4"/>
  <c r="M10" i="4"/>
  <c r="K12" i="4"/>
  <c r="L12" i="4"/>
  <c r="M12" i="4"/>
  <c r="J14" i="4"/>
  <c r="K9" i="4"/>
  <c r="L9" i="4"/>
  <c r="M9" i="4"/>
  <c r="N9" i="4"/>
  <c r="O9" i="4"/>
  <c r="J9" i="4"/>
  <c r="K4" i="4"/>
  <c r="L4" i="4"/>
  <c r="M4" i="4"/>
  <c r="K7" i="4"/>
  <c r="L7" i="4"/>
  <c r="M7" i="4"/>
  <c r="O8" i="4"/>
  <c r="K8" i="4"/>
  <c r="L8" i="4"/>
  <c r="M8" i="4"/>
  <c r="J8" i="4"/>
  <c r="I9" i="10"/>
  <c r="B35" i="10"/>
  <c r="P98" i="3"/>
  <c r="G19" i="4" l="1"/>
  <c r="G21" i="4"/>
  <c r="F135" i="4"/>
  <c r="G135" i="4" s="1"/>
  <c r="H135" i="4"/>
  <c r="I135" i="4"/>
  <c r="J135" i="4"/>
  <c r="K135" i="4"/>
  <c r="L135" i="4"/>
  <c r="M135" i="4"/>
  <c r="N135" i="4"/>
  <c r="O135" i="4"/>
  <c r="F136" i="4"/>
  <c r="G136" i="4" s="1"/>
  <c r="H136" i="4"/>
  <c r="I136" i="4"/>
  <c r="J136" i="4"/>
  <c r="K136" i="4"/>
  <c r="L136" i="4"/>
  <c r="M136" i="4"/>
  <c r="N136" i="4"/>
  <c r="O136" i="4"/>
  <c r="F137" i="4"/>
  <c r="G137" i="4" s="1"/>
  <c r="H137" i="4"/>
  <c r="I137" i="4"/>
  <c r="J137" i="4"/>
  <c r="K137" i="4"/>
  <c r="L137" i="4"/>
  <c r="M137" i="4"/>
  <c r="N137" i="4"/>
  <c r="O137" i="4"/>
  <c r="F138" i="4"/>
  <c r="G138" i="4" s="1"/>
  <c r="H138" i="4"/>
  <c r="I138" i="4"/>
  <c r="J138" i="4"/>
  <c r="K138" i="4"/>
  <c r="L138" i="4"/>
  <c r="M138" i="4"/>
  <c r="N138" i="4"/>
  <c r="O138" i="4"/>
  <c r="F139" i="4"/>
  <c r="G139" i="4" s="1"/>
  <c r="H139" i="4"/>
  <c r="I139" i="4"/>
  <c r="J139" i="4"/>
  <c r="K139" i="4"/>
  <c r="L139" i="4"/>
  <c r="M139" i="4"/>
  <c r="N139" i="4"/>
  <c r="O139" i="4"/>
  <c r="H134" i="4"/>
  <c r="I134" i="4"/>
  <c r="J134" i="4"/>
  <c r="K134" i="4"/>
  <c r="L134" i="4"/>
  <c r="M134" i="4"/>
  <c r="N134" i="4"/>
  <c r="O134" i="4"/>
  <c r="F134" i="4"/>
  <c r="G134" i="4" s="1"/>
  <c r="F117" i="4"/>
  <c r="G117" i="4" s="1"/>
  <c r="H117" i="4"/>
  <c r="I117" i="4"/>
  <c r="J117" i="4"/>
  <c r="K117" i="4"/>
  <c r="L117" i="4"/>
  <c r="M117" i="4"/>
  <c r="N117" i="4"/>
  <c r="O117" i="4"/>
  <c r="F118" i="4"/>
  <c r="G118" i="4" s="1"/>
  <c r="H118" i="4"/>
  <c r="I118" i="4"/>
  <c r="J118" i="4"/>
  <c r="K118" i="4"/>
  <c r="L118" i="4"/>
  <c r="M118" i="4"/>
  <c r="N118" i="4"/>
  <c r="O118" i="4"/>
  <c r="F119" i="4"/>
  <c r="G119" i="4" s="1"/>
  <c r="H119" i="4"/>
  <c r="I119" i="4"/>
  <c r="J119" i="4"/>
  <c r="K119" i="4"/>
  <c r="L119" i="4"/>
  <c r="M119" i="4"/>
  <c r="N119" i="4"/>
  <c r="O119" i="4"/>
  <c r="F120" i="4"/>
  <c r="G120" i="4" s="1"/>
  <c r="H120" i="4"/>
  <c r="I120" i="4"/>
  <c r="J120" i="4"/>
  <c r="K120" i="4"/>
  <c r="L120" i="4"/>
  <c r="M120" i="4"/>
  <c r="N120" i="4"/>
  <c r="O120" i="4"/>
  <c r="F121" i="4"/>
  <c r="G121" i="4" s="1"/>
  <c r="H121" i="4"/>
  <c r="I121" i="4"/>
  <c r="J121" i="4"/>
  <c r="K121" i="4"/>
  <c r="L121" i="4"/>
  <c r="M121" i="4"/>
  <c r="N121" i="4"/>
  <c r="O121" i="4"/>
  <c r="F122" i="4"/>
  <c r="G122" i="4" s="1"/>
  <c r="H122" i="4"/>
  <c r="I122" i="4"/>
  <c r="J122" i="4"/>
  <c r="K122" i="4"/>
  <c r="L122" i="4"/>
  <c r="M122" i="4"/>
  <c r="N122" i="4"/>
  <c r="O122" i="4"/>
  <c r="F123" i="4"/>
  <c r="G123" i="4" s="1"/>
  <c r="H123" i="4"/>
  <c r="I123" i="4"/>
  <c r="J123" i="4"/>
  <c r="K123" i="4"/>
  <c r="L123" i="4"/>
  <c r="M123" i="4"/>
  <c r="N123" i="4"/>
  <c r="O123" i="4"/>
  <c r="F124" i="4"/>
  <c r="G124" i="4" s="1"/>
  <c r="H124" i="4"/>
  <c r="I124" i="4"/>
  <c r="J124" i="4"/>
  <c r="K124" i="4"/>
  <c r="L124" i="4"/>
  <c r="M124" i="4"/>
  <c r="N124" i="4"/>
  <c r="O124" i="4"/>
  <c r="F125" i="4"/>
  <c r="G125" i="4" s="1"/>
  <c r="H125" i="4"/>
  <c r="I125" i="4"/>
  <c r="J125" i="4"/>
  <c r="K125" i="4"/>
  <c r="L125" i="4"/>
  <c r="M125" i="4"/>
  <c r="N125" i="4"/>
  <c r="O125" i="4"/>
  <c r="F126" i="4"/>
  <c r="G126" i="4" s="1"/>
  <c r="H126" i="4"/>
  <c r="I126" i="4"/>
  <c r="J126" i="4"/>
  <c r="K126" i="4"/>
  <c r="L126" i="4"/>
  <c r="M126" i="4"/>
  <c r="N126" i="4"/>
  <c r="O126" i="4"/>
  <c r="F127" i="4"/>
  <c r="G127" i="4" s="1"/>
  <c r="H127" i="4"/>
  <c r="I127" i="4"/>
  <c r="J127" i="4"/>
  <c r="K127" i="4"/>
  <c r="L127" i="4"/>
  <c r="M127" i="4"/>
  <c r="N127" i="4"/>
  <c r="O127" i="4"/>
  <c r="F128" i="4"/>
  <c r="G128" i="4" s="1"/>
  <c r="H128" i="4"/>
  <c r="I128" i="4"/>
  <c r="J128" i="4"/>
  <c r="K128" i="4"/>
  <c r="L128" i="4"/>
  <c r="M128" i="4"/>
  <c r="N128" i="4"/>
  <c r="O128" i="4"/>
  <c r="F129" i="4"/>
  <c r="G129" i="4" s="1"/>
  <c r="H129" i="4"/>
  <c r="I129" i="4"/>
  <c r="J129" i="4"/>
  <c r="K129" i="4"/>
  <c r="L129" i="4"/>
  <c r="M129" i="4"/>
  <c r="N129" i="4"/>
  <c r="O129" i="4"/>
  <c r="F130" i="4"/>
  <c r="G130" i="4" s="1"/>
  <c r="H130" i="4"/>
  <c r="I130" i="4"/>
  <c r="J130" i="4"/>
  <c r="K130" i="4"/>
  <c r="L130" i="4"/>
  <c r="M130" i="4"/>
  <c r="N130" i="4"/>
  <c r="O130" i="4"/>
  <c r="F131" i="4"/>
  <c r="G131" i="4" s="1"/>
  <c r="H131" i="4"/>
  <c r="I131" i="4"/>
  <c r="J131" i="4"/>
  <c r="K131" i="4"/>
  <c r="L131" i="4"/>
  <c r="M131" i="4"/>
  <c r="N131" i="4"/>
  <c r="O131" i="4"/>
  <c r="F132" i="4"/>
  <c r="G132" i="4" s="1"/>
  <c r="H132" i="4"/>
  <c r="I132" i="4"/>
  <c r="J132" i="4"/>
  <c r="K132" i="4"/>
  <c r="L132" i="4"/>
  <c r="M132" i="4"/>
  <c r="N132" i="4"/>
  <c r="O132" i="4"/>
  <c r="F133" i="4"/>
  <c r="G133" i="4" s="1"/>
  <c r="H133" i="4"/>
  <c r="I133" i="4"/>
  <c r="J133" i="4"/>
  <c r="K133" i="4"/>
  <c r="L133" i="4"/>
  <c r="M133" i="4"/>
  <c r="N133" i="4"/>
  <c r="O133" i="4"/>
  <c r="H116" i="4"/>
  <c r="I116" i="4"/>
  <c r="J116" i="4"/>
  <c r="K116" i="4"/>
  <c r="L116" i="4"/>
  <c r="M116" i="4"/>
  <c r="N116" i="4"/>
  <c r="O116" i="4"/>
  <c r="F116" i="4"/>
  <c r="G116" i="4" s="1"/>
  <c r="F114" i="4"/>
  <c r="G114" i="4" s="1"/>
  <c r="H114" i="4"/>
  <c r="I114" i="4"/>
  <c r="J114" i="4"/>
  <c r="K114" i="4"/>
  <c r="L114" i="4"/>
  <c r="M114" i="4"/>
  <c r="N114" i="4"/>
  <c r="O114" i="4"/>
  <c r="F115" i="4"/>
  <c r="G115" i="4" s="1"/>
  <c r="H115" i="4"/>
  <c r="I115" i="4"/>
  <c r="J115" i="4"/>
  <c r="K115" i="4"/>
  <c r="L115" i="4"/>
  <c r="M115" i="4"/>
  <c r="N115" i="4"/>
  <c r="O115" i="4"/>
  <c r="H113" i="4"/>
  <c r="I113" i="4"/>
  <c r="J113" i="4"/>
  <c r="K113" i="4"/>
  <c r="L113" i="4"/>
  <c r="M113" i="4"/>
  <c r="N113" i="4"/>
  <c r="O113" i="4"/>
  <c r="F113" i="4"/>
  <c r="G113" i="4" s="1"/>
  <c r="F105" i="4"/>
  <c r="G105" i="4" s="1"/>
  <c r="H105" i="4"/>
  <c r="I105" i="4"/>
  <c r="J105" i="4"/>
  <c r="K105" i="4"/>
  <c r="L105" i="4"/>
  <c r="M105" i="4"/>
  <c r="N105" i="4"/>
  <c r="O105" i="4"/>
  <c r="F106" i="4"/>
  <c r="G106" i="4" s="1"/>
  <c r="H106" i="4"/>
  <c r="I106" i="4"/>
  <c r="J106" i="4"/>
  <c r="K106" i="4"/>
  <c r="L106" i="4"/>
  <c r="M106" i="4"/>
  <c r="N106" i="4"/>
  <c r="O106" i="4"/>
  <c r="F107" i="4"/>
  <c r="G107" i="4" s="1"/>
  <c r="H107" i="4"/>
  <c r="I107" i="4"/>
  <c r="J107" i="4"/>
  <c r="K107" i="4"/>
  <c r="L107" i="4"/>
  <c r="M107" i="4"/>
  <c r="N107" i="4"/>
  <c r="O107" i="4"/>
  <c r="F108" i="4"/>
  <c r="G108" i="4" s="1"/>
  <c r="H108" i="4"/>
  <c r="I108" i="4"/>
  <c r="J108" i="4"/>
  <c r="K108" i="4"/>
  <c r="L108" i="4"/>
  <c r="M108" i="4"/>
  <c r="N108" i="4"/>
  <c r="O108" i="4"/>
  <c r="F109" i="4"/>
  <c r="G109" i="4" s="1"/>
  <c r="H109" i="4"/>
  <c r="I109" i="4"/>
  <c r="J109" i="4"/>
  <c r="K109" i="4"/>
  <c r="L109" i="4"/>
  <c r="M109" i="4"/>
  <c r="N109" i="4"/>
  <c r="O109" i="4"/>
  <c r="F110" i="4"/>
  <c r="G110" i="4" s="1"/>
  <c r="H110" i="4"/>
  <c r="I110" i="4"/>
  <c r="J110" i="4"/>
  <c r="K110" i="4"/>
  <c r="L110" i="4"/>
  <c r="M110" i="4"/>
  <c r="N110" i="4"/>
  <c r="O110" i="4"/>
  <c r="F111" i="4"/>
  <c r="G111" i="4" s="1"/>
  <c r="H111" i="4"/>
  <c r="I111" i="4"/>
  <c r="J111" i="4"/>
  <c r="K111" i="4"/>
  <c r="L111" i="4"/>
  <c r="M111" i="4"/>
  <c r="N111" i="4"/>
  <c r="O111" i="4"/>
  <c r="F112" i="4"/>
  <c r="G112" i="4" s="1"/>
  <c r="H112" i="4"/>
  <c r="I112" i="4"/>
  <c r="J112" i="4"/>
  <c r="K112" i="4"/>
  <c r="L112" i="4"/>
  <c r="M112" i="4"/>
  <c r="N112" i="4"/>
  <c r="O112" i="4"/>
  <c r="H104" i="4"/>
  <c r="I104" i="4"/>
  <c r="J104" i="4"/>
  <c r="K104" i="4"/>
  <c r="L104" i="4"/>
  <c r="M104" i="4"/>
  <c r="N104" i="4"/>
  <c r="O104" i="4"/>
  <c r="F104" i="4"/>
  <c r="G104" i="4" s="1"/>
  <c r="C112" i="4"/>
  <c r="F99" i="4"/>
  <c r="G99" i="4" s="1"/>
  <c r="H99" i="4"/>
  <c r="I99" i="4"/>
  <c r="J99" i="4"/>
  <c r="K99" i="4"/>
  <c r="L99" i="4"/>
  <c r="M99" i="4"/>
  <c r="N99" i="4"/>
  <c r="O99" i="4"/>
  <c r="F100" i="4"/>
  <c r="G100" i="4" s="1"/>
  <c r="H100" i="4"/>
  <c r="I100" i="4"/>
  <c r="J100" i="4"/>
  <c r="K100" i="4"/>
  <c r="L100" i="4"/>
  <c r="M100" i="4"/>
  <c r="N100" i="4"/>
  <c r="O100" i="4"/>
  <c r="F101" i="4"/>
  <c r="G101" i="4" s="1"/>
  <c r="H101" i="4"/>
  <c r="I101" i="4"/>
  <c r="J101" i="4"/>
  <c r="K101" i="4"/>
  <c r="L101" i="4"/>
  <c r="M101" i="4"/>
  <c r="N101" i="4"/>
  <c r="O101" i="4"/>
  <c r="F102" i="4"/>
  <c r="G102" i="4" s="1"/>
  <c r="H102" i="4"/>
  <c r="I102" i="4"/>
  <c r="J102" i="4"/>
  <c r="K102" i="4"/>
  <c r="L102" i="4"/>
  <c r="M102" i="4"/>
  <c r="N102" i="4"/>
  <c r="O102" i="4"/>
  <c r="F103" i="4"/>
  <c r="G103" i="4" s="1"/>
  <c r="H103" i="4"/>
  <c r="I103" i="4"/>
  <c r="J103" i="4"/>
  <c r="K103" i="4"/>
  <c r="L103" i="4"/>
  <c r="M103" i="4"/>
  <c r="N103" i="4"/>
  <c r="O103" i="4"/>
  <c r="H98" i="4"/>
  <c r="I98" i="4"/>
  <c r="J98" i="4"/>
  <c r="K98" i="4"/>
  <c r="L98" i="4"/>
  <c r="M98" i="4"/>
  <c r="N98" i="4"/>
  <c r="O98" i="4"/>
  <c r="F98" i="4"/>
  <c r="G98" i="4" s="1"/>
  <c r="F92" i="4"/>
  <c r="G92" i="4" s="1"/>
  <c r="H92" i="4"/>
  <c r="I92" i="4"/>
  <c r="J92" i="4"/>
  <c r="K92" i="4"/>
  <c r="L92" i="4"/>
  <c r="M92" i="4"/>
  <c r="N92" i="4"/>
  <c r="O92" i="4"/>
  <c r="F93" i="4"/>
  <c r="G93" i="4" s="1"/>
  <c r="H93" i="4"/>
  <c r="I93" i="4"/>
  <c r="J93" i="4"/>
  <c r="K93" i="4"/>
  <c r="L93" i="4"/>
  <c r="M93" i="4"/>
  <c r="N93" i="4"/>
  <c r="O93" i="4"/>
  <c r="F94" i="4"/>
  <c r="G94" i="4" s="1"/>
  <c r="H94" i="4"/>
  <c r="I94" i="4"/>
  <c r="J94" i="4"/>
  <c r="K94" i="4"/>
  <c r="L94" i="4"/>
  <c r="M94" i="4"/>
  <c r="N94" i="4"/>
  <c r="O94" i="4"/>
  <c r="F95" i="4"/>
  <c r="G95" i="4" s="1"/>
  <c r="H95" i="4"/>
  <c r="I95" i="4"/>
  <c r="J95" i="4"/>
  <c r="K95" i="4"/>
  <c r="L95" i="4"/>
  <c r="M95" i="4"/>
  <c r="N95" i="4"/>
  <c r="O95" i="4"/>
  <c r="F96" i="4"/>
  <c r="G96" i="4" s="1"/>
  <c r="H96" i="4"/>
  <c r="I96" i="4"/>
  <c r="J96" i="4"/>
  <c r="K96" i="4"/>
  <c r="L96" i="4"/>
  <c r="M96" i="4"/>
  <c r="N96" i="4"/>
  <c r="O96" i="4"/>
  <c r="F97" i="4"/>
  <c r="G97" i="4" s="1"/>
  <c r="H97" i="4"/>
  <c r="I97" i="4"/>
  <c r="J97" i="4"/>
  <c r="K97" i="4"/>
  <c r="L97" i="4"/>
  <c r="M97" i="4"/>
  <c r="N97" i="4"/>
  <c r="O97" i="4"/>
  <c r="H91" i="4"/>
  <c r="I91" i="4"/>
  <c r="J91" i="4"/>
  <c r="K91" i="4"/>
  <c r="L91" i="4"/>
  <c r="M91" i="4"/>
  <c r="N91" i="4"/>
  <c r="O91" i="4"/>
  <c r="F91" i="4"/>
  <c r="G91" i="4" s="1"/>
  <c r="F89" i="4"/>
  <c r="G89" i="4" s="1"/>
  <c r="H89" i="4"/>
  <c r="I89" i="4"/>
  <c r="J89" i="4"/>
  <c r="K89" i="4"/>
  <c r="L89" i="4"/>
  <c r="M89" i="4"/>
  <c r="N89" i="4"/>
  <c r="O89" i="4"/>
  <c r="F90" i="4"/>
  <c r="G90" i="4" s="1"/>
  <c r="H90" i="4"/>
  <c r="I90" i="4"/>
  <c r="J90" i="4"/>
  <c r="K90" i="4"/>
  <c r="L90" i="4"/>
  <c r="M90" i="4"/>
  <c r="N90" i="4"/>
  <c r="O90" i="4"/>
  <c r="H88" i="4"/>
  <c r="I88" i="4"/>
  <c r="J88" i="4"/>
  <c r="K88" i="4"/>
  <c r="L88" i="4"/>
  <c r="M88" i="4"/>
  <c r="N88" i="4"/>
  <c r="O88" i="4"/>
  <c r="F88" i="4"/>
  <c r="G88" i="4" s="1"/>
  <c r="F64" i="4"/>
  <c r="G64" i="4" s="1"/>
  <c r="H64" i="4"/>
  <c r="I64" i="4"/>
  <c r="J64" i="4"/>
  <c r="K64" i="4"/>
  <c r="L64" i="4"/>
  <c r="M64" i="4"/>
  <c r="N64" i="4"/>
  <c r="O64" i="4"/>
  <c r="F65" i="4"/>
  <c r="G65" i="4" s="1"/>
  <c r="H65" i="4"/>
  <c r="I65" i="4"/>
  <c r="J65" i="4"/>
  <c r="K65" i="4"/>
  <c r="L65" i="4"/>
  <c r="M65" i="4"/>
  <c r="N65" i="4"/>
  <c r="O65" i="4"/>
  <c r="F66" i="4"/>
  <c r="G66" i="4" s="1"/>
  <c r="H66" i="4"/>
  <c r="I66" i="4"/>
  <c r="J66" i="4"/>
  <c r="K66" i="4"/>
  <c r="L66" i="4"/>
  <c r="M66" i="4"/>
  <c r="N66" i="4"/>
  <c r="O66" i="4"/>
  <c r="F67" i="4"/>
  <c r="G67" i="4" s="1"/>
  <c r="H67" i="4"/>
  <c r="I67" i="4"/>
  <c r="J67" i="4"/>
  <c r="K67" i="4"/>
  <c r="L67" i="4"/>
  <c r="M67" i="4"/>
  <c r="N67" i="4"/>
  <c r="O67" i="4"/>
  <c r="F68" i="4"/>
  <c r="G68" i="4" s="1"/>
  <c r="H68" i="4"/>
  <c r="I68" i="4"/>
  <c r="J68" i="4"/>
  <c r="K68" i="4"/>
  <c r="L68" i="4"/>
  <c r="M68" i="4"/>
  <c r="N68" i="4"/>
  <c r="O68" i="4"/>
  <c r="F69" i="4"/>
  <c r="G69" i="4" s="1"/>
  <c r="H69" i="4"/>
  <c r="I69" i="4"/>
  <c r="J69" i="4"/>
  <c r="K69" i="4"/>
  <c r="L69" i="4"/>
  <c r="M69" i="4"/>
  <c r="N69" i="4"/>
  <c r="O69" i="4"/>
  <c r="F70" i="4"/>
  <c r="G70" i="4" s="1"/>
  <c r="H70" i="4"/>
  <c r="I70" i="4"/>
  <c r="J70" i="4"/>
  <c r="K70" i="4"/>
  <c r="L70" i="4"/>
  <c r="M70" i="4"/>
  <c r="N70" i="4"/>
  <c r="O70" i="4"/>
  <c r="F71" i="4"/>
  <c r="G71" i="4" s="1"/>
  <c r="H71" i="4"/>
  <c r="I71" i="4"/>
  <c r="J71" i="4"/>
  <c r="K71" i="4"/>
  <c r="L71" i="4"/>
  <c r="M71" i="4"/>
  <c r="N71" i="4"/>
  <c r="O71" i="4"/>
  <c r="F72" i="4"/>
  <c r="G72" i="4" s="1"/>
  <c r="H72" i="4"/>
  <c r="I72" i="4"/>
  <c r="J72" i="4"/>
  <c r="K72" i="4"/>
  <c r="L72" i="4"/>
  <c r="M72" i="4"/>
  <c r="N72" i="4"/>
  <c r="O72" i="4"/>
  <c r="F73" i="4"/>
  <c r="G73" i="4" s="1"/>
  <c r="H73" i="4"/>
  <c r="I73" i="4"/>
  <c r="J73" i="4"/>
  <c r="K73" i="4"/>
  <c r="L73" i="4"/>
  <c r="M73" i="4"/>
  <c r="N73" i="4"/>
  <c r="O73" i="4"/>
  <c r="F74" i="4"/>
  <c r="G74" i="4" s="1"/>
  <c r="H74" i="4"/>
  <c r="I74" i="4"/>
  <c r="J74" i="4"/>
  <c r="K74" i="4"/>
  <c r="L74" i="4"/>
  <c r="M74" i="4"/>
  <c r="N74" i="4"/>
  <c r="O74" i="4"/>
  <c r="F75" i="4"/>
  <c r="G75" i="4" s="1"/>
  <c r="H75" i="4"/>
  <c r="I75" i="4"/>
  <c r="J75" i="4"/>
  <c r="K75" i="4"/>
  <c r="L75" i="4"/>
  <c r="M75" i="4"/>
  <c r="N75" i="4"/>
  <c r="O75" i="4"/>
  <c r="F76" i="4"/>
  <c r="G76" i="4" s="1"/>
  <c r="H76" i="4"/>
  <c r="I76" i="4"/>
  <c r="J76" i="4"/>
  <c r="K76" i="4"/>
  <c r="L76" i="4"/>
  <c r="M76" i="4"/>
  <c r="N76" i="4"/>
  <c r="O76" i="4"/>
  <c r="F77" i="4"/>
  <c r="G77" i="4" s="1"/>
  <c r="H77" i="4"/>
  <c r="I77" i="4"/>
  <c r="J77" i="4"/>
  <c r="K77" i="4"/>
  <c r="L77" i="4"/>
  <c r="M77" i="4"/>
  <c r="N77" i="4"/>
  <c r="O77" i="4"/>
  <c r="F78" i="4"/>
  <c r="G78" i="4" s="1"/>
  <c r="H78" i="4"/>
  <c r="I78" i="4"/>
  <c r="J78" i="4"/>
  <c r="K78" i="4"/>
  <c r="L78" i="4"/>
  <c r="M78" i="4"/>
  <c r="N78" i="4"/>
  <c r="O78" i="4"/>
  <c r="F79" i="4"/>
  <c r="G79" i="4" s="1"/>
  <c r="H79" i="4"/>
  <c r="I79" i="4"/>
  <c r="J79" i="4"/>
  <c r="K79" i="4"/>
  <c r="L79" i="4"/>
  <c r="M79" i="4"/>
  <c r="N79" i="4"/>
  <c r="O79" i="4"/>
  <c r="F80" i="4"/>
  <c r="G80" i="4" s="1"/>
  <c r="H80" i="4"/>
  <c r="I80" i="4"/>
  <c r="J80" i="4"/>
  <c r="K80" i="4"/>
  <c r="L80" i="4"/>
  <c r="M80" i="4"/>
  <c r="N80" i="4"/>
  <c r="O80" i="4"/>
  <c r="F81" i="4"/>
  <c r="G81" i="4" s="1"/>
  <c r="H81" i="4"/>
  <c r="I81" i="4"/>
  <c r="J81" i="4"/>
  <c r="K81" i="4"/>
  <c r="L81" i="4"/>
  <c r="M81" i="4"/>
  <c r="N81" i="4"/>
  <c r="O81" i="4"/>
  <c r="F82" i="4"/>
  <c r="G82" i="4" s="1"/>
  <c r="H82" i="4"/>
  <c r="I82" i="4"/>
  <c r="J82" i="4"/>
  <c r="K82" i="4"/>
  <c r="L82" i="4"/>
  <c r="M82" i="4"/>
  <c r="N82" i="4"/>
  <c r="O82" i="4"/>
  <c r="F83" i="4"/>
  <c r="G83" i="4" s="1"/>
  <c r="H83" i="4"/>
  <c r="I83" i="4"/>
  <c r="J83" i="4"/>
  <c r="K83" i="4"/>
  <c r="L83" i="4"/>
  <c r="M83" i="4"/>
  <c r="N83" i="4"/>
  <c r="O83" i="4"/>
  <c r="F84" i="4"/>
  <c r="G84" i="4" s="1"/>
  <c r="H84" i="4"/>
  <c r="I84" i="4"/>
  <c r="J84" i="4"/>
  <c r="K84" i="4"/>
  <c r="L84" i="4"/>
  <c r="M84" i="4"/>
  <c r="N84" i="4"/>
  <c r="O84" i="4"/>
  <c r="F85" i="4"/>
  <c r="G85" i="4" s="1"/>
  <c r="H85" i="4"/>
  <c r="I85" i="4"/>
  <c r="J85" i="4"/>
  <c r="K85" i="4"/>
  <c r="L85" i="4"/>
  <c r="M85" i="4"/>
  <c r="N85" i="4"/>
  <c r="O85" i="4"/>
  <c r="F86" i="4"/>
  <c r="G86" i="4" s="1"/>
  <c r="H86" i="4"/>
  <c r="I86" i="4"/>
  <c r="J86" i="4"/>
  <c r="K86" i="4"/>
  <c r="L86" i="4"/>
  <c r="M86" i="4"/>
  <c r="N86" i="4"/>
  <c r="O86" i="4"/>
  <c r="F87" i="4"/>
  <c r="G87" i="4" s="1"/>
  <c r="H87" i="4"/>
  <c r="I87" i="4"/>
  <c r="J87" i="4"/>
  <c r="K87" i="4"/>
  <c r="L87" i="4"/>
  <c r="M87" i="4"/>
  <c r="N87" i="4"/>
  <c r="O87" i="4"/>
  <c r="H63" i="4"/>
  <c r="I63" i="4"/>
  <c r="J63" i="4"/>
  <c r="K63" i="4"/>
  <c r="L63" i="4"/>
  <c r="M63" i="4"/>
  <c r="N63" i="4"/>
  <c r="O63" i="4"/>
  <c r="F63" i="4"/>
  <c r="G63" i="4" s="1"/>
  <c r="C87" i="4"/>
  <c r="C86" i="4"/>
  <c r="I47" i="4"/>
  <c r="J47" i="4"/>
  <c r="K47" i="4"/>
  <c r="L47" i="4"/>
  <c r="M47" i="4"/>
  <c r="N47" i="4"/>
  <c r="O47" i="4"/>
  <c r="H47" i="4"/>
  <c r="F47" i="4"/>
  <c r="G47" i="4" s="1"/>
  <c r="F44" i="4"/>
  <c r="G44" i="4" s="1"/>
  <c r="H44" i="4"/>
  <c r="I44" i="4"/>
  <c r="J44" i="4"/>
  <c r="K44" i="4"/>
  <c r="L44" i="4"/>
  <c r="M44" i="4"/>
  <c r="N44" i="4"/>
  <c r="O44" i="4"/>
  <c r="F45" i="4"/>
  <c r="G45" i="4" s="1"/>
  <c r="H45" i="4"/>
  <c r="I45" i="4"/>
  <c r="J45" i="4"/>
  <c r="K45" i="4"/>
  <c r="L45" i="4"/>
  <c r="M45" i="4"/>
  <c r="N45" i="4"/>
  <c r="O45" i="4"/>
  <c r="F46" i="4"/>
  <c r="G46" i="4" s="1"/>
  <c r="H46" i="4"/>
  <c r="I46" i="4"/>
  <c r="J46" i="4"/>
  <c r="K46" i="4"/>
  <c r="L46" i="4"/>
  <c r="M46" i="4"/>
  <c r="N46" i="4"/>
  <c r="O46" i="4"/>
  <c r="F48" i="4"/>
  <c r="G48" i="4" s="1"/>
  <c r="H48" i="4"/>
  <c r="I48" i="4"/>
  <c r="J48" i="4"/>
  <c r="K48" i="4"/>
  <c r="L48" i="4"/>
  <c r="M48" i="4"/>
  <c r="N48" i="4"/>
  <c r="O48" i="4"/>
  <c r="F49" i="4"/>
  <c r="G49" i="4" s="1"/>
  <c r="H49" i="4"/>
  <c r="I49" i="4"/>
  <c r="J49" i="4"/>
  <c r="K49" i="4"/>
  <c r="L49" i="4"/>
  <c r="M49" i="4"/>
  <c r="N49" i="4"/>
  <c r="O49" i="4"/>
  <c r="F50" i="4"/>
  <c r="G50" i="4" s="1"/>
  <c r="H50" i="4"/>
  <c r="I50" i="4"/>
  <c r="J50" i="4"/>
  <c r="K50" i="4"/>
  <c r="L50" i="4"/>
  <c r="M50" i="4"/>
  <c r="N50" i="4"/>
  <c r="O50" i="4"/>
  <c r="F51" i="4"/>
  <c r="G51" i="4" s="1"/>
  <c r="H51" i="4"/>
  <c r="I51" i="4"/>
  <c r="J51" i="4"/>
  <c r="K51" i="4"/>
  <c r="L51" i="4"/>
  <c r="M51" i="4"/>
  <c r="N51" i="4"/>
  <c r="O51" i="4"/>
  <c r="F52" i="4"/>
  <c r="G52" i="4" s="1"/>
  <c r="H52" i="4"/>
  <c r="I52" i="4"/>
  <c r="J52" i="4"/>
  <c r="K52" i="4"/>
  <c r="L52" i="4"/>
  <c r="M52" i="4"/>
  <c r="N52" i="4"/>
  <c r="O52" i="4"/>
  <c r="F53" i="4"/>
  <c r="G53" i="4" s="1"/>
  <c r="H53" i="4"/>
  <c r="I53" i="4"/>
  <c r="J53" i="4"/>
  <c r="K53" i="4"/>
  <c r="L53" i="4"/>
  <c r="M53" i="4"/>
  <c r="N53" i="4"/>
  <c r="O53" i="4"/>
  <c r="F54" i="4"/>
  <c r="G54" i="4" s="1"/>
  <c r="H54" i="4"/>
  <c r="I54" i="4"/>
  <c r="J54" i="4"/>
  <c r="K54" i="4"/>
  <c r="L54" i="4"/>
  <c r="M54" i="4"/>
  <c r="N54" i="4"/>
  <c r="O54" i="4"/>
  <c r="F55" i="4"/>
  <c r="G55" i="4" s="1"/>
  <c r="H55" i="4"/>
  <c r="I55" i="4"/>
  <c r="J55" i="4"/>
  <c r="K55" i="4"/>
  <c r="L55" i="4"/>
  <c r="M55" i="4"/>
  <c r="N55" i="4"/>
  <c r="O55" i="4"/>
  <c r="F56" i="4"/>
  <c r="G56" i="4" s="1"/>
  <c r="H56" i="4"/>
  <c r="I56" i="4"/>
  <c r="J56" i="4"/>
  <c r="K56" i="4"/>
  <c r="L56" i="4"/>
  <c r="M56" i="4"/>
  <c r="N56" i="4"/>
  <c r="O56" i="4"/>
  <c r="F57" i="4"/>
  <c r="G57" i="4" s="1"/>
  <c r="H57" i="4"/>
  <c r="I57" i="4"/>
  <c r="J57" i="4"/>
  <c r="K57" i="4"/>
  <c r="L57" i="4"/>
  <c r="M57" i="4"/>
  <c r="N57" i="4"/>
  <c r="O57" i="4"/>
  <c r="F58" i="4"/>
  <c r="G58" i="4" s="1"/>
  <c r="H58" i="4"/>
  <c r="I58" i="4"/>
  <c r="J58" i="4"/>
  <c r="K58" i="4"/>
  <c r="L58" i="4"/>
  <c r="M58" i="4"/>
  <c r="N58" i="4"/>
  <c r="O58" i="4"/>
  <c r="F59" i="4"/>
  <c r="G59" i="4" s="1"/>
  <c r="H59" i="4"/>
  <c r="I59" i="4"/>
  <c r="J59" i="4"/>
  <c r="K59" i="4"/>
  <c r="L59" i="4"/>
  <c r="M59" i="4"/>
  <c r="N59" i="4"/>
  <c r="O59" i="4"/>
  <c r="F60" i="4"/>
  <c r="G60" i="4" s="1"/>
  <c r="H60" i="4"/>
  <c r="I60" i="4"/>
  <c r="J60" i="4"/>
  <c r="K60" i="4"/>
  <c r="L60" i="4"/>
  <c r="M60" i="4"/>
  <c r="N60" i="4"/>
  <c r="O60" i="4"/>
  <c r="F61" i="4"/>
  <c r="G61" i="4" s="1"/>
  <c r="H61" i="4"/>
  <c r="I61" i="4"/>
  <c r="J61" i="4"/>
  <c r="K61" i="4"/>
  <c r="L61" i="4"/>
  <c r="M61" i="4"/>
  <c r="N61" i="4"/>
  <c r="O61" i="4"/>
  <c r="F62" i="4"/>
  <c r="G62" i="4" s="1"/>
  <c r="H62" i="4"/>
  <c r="I62" i="4"/>
  <c r="J62" i="4"/>
  <c r="K62" i="4"/>
  <c r="L62" i="4"/>
  <c r="M62" i="4"/>
  <c r="N62" i="4"/>
  <c r="O62" i="4"/>
  <c r="H43" i="4"/>
  <c r="I43" i="4"/>
  <c r="J43" i="4"/>
  <c r="K43" i="4"/>
  <c r="L43" i="4"/>
  <c r="M43" i="4"/>
  <c r="N43" i="4"/>
  <c r="O43" i="4"/>
  <c r="F43" i="4"/>
  <c r="G43" i="4" s="1"/>
  <c r="C62" i="4"/>
  <c r="C61" i="4"/>
  <c r="C60" i="4"/>
  <c r="I28" i="4"/>
  <c r="J28" i="4"/>
  <c r="K28" i="4"/>
  <c r="L28" i="4"/>
  <c r="M28" i="4"/>
  <c r="N28" i="4"/>
  <c r="O28" i="4"/>
  <c r="H28" i="4"/>
  <c r="F28" i="4"/>
  <c r="G28" i="4" s="1"/>
  <c r="F26" i="4"/>
  <c r="G26" i="4" s="1"/>
  <c r="H26" i="4"/>
  <c r="I26" i="4"/>
  <c r="J26" i="4"/>
  <c r="K26" i="4"/>
  <c r="L26" i="4"/>
  <c r="M26" i="4"/>
  <c r="N26" i="4"/>
  <c r="O26" i="4"/>
  <c r="F27" i="4"/>
  <c r="G27" i="4" s="1"/>
  <c r="H27" i="4"/>
  <c r="I27" i="4"/>
  <c r="J27" i="4"/>
  <c r="K27" i="4"/>
  <c r="L27" i="4"/>
  <c r="M27" i="4"/>
  <c r="N27" i="4"/>
  <c r="O27" i="4"/>
  <c r="F29" i="4"/>
  <c r="G29" i="4" s="1"/>
  <c r="H29" i="4"/>
  <c r="I29" i="4"/>
  <c r="J29" i="4"/>
  <c r="K29" i="4"/>
  <c r="L29" i="4"/>
  <c r="M29" i="4"/>
  <c r="N29" i="4"/>
  <c r="O29" i="4"/>
  <c r="F30" i="4"/>
  <c r="G30" i="4" s="1"/>
  <c r="H30" i="4"/>
  <c r="I30" i="4"/>
  <c r="J30" i="4"/>
  <c r="K30" i="4"/>
  <c r="L30" i="4"/>
  <c r="M30" i="4"/>
  <c r="N30" i="4"/>
  <c r="O30" i="4"/>
  <c r="F31" i="4"/>
  <c r="G31" i="4" s="1"/>
  <c r="H31" i="4"/>
  <c r="I31" i="4"/>
  <c r="J31" i="4"/>
  <c r="K31" i="4"/>
  <c r="L31" i="4"/>
  <c r="M31" i="4"/>
  <c r="N31" i="4"/>
  <c r="O31" i="4"/>
  <c r="F32" i="4"/>
  <c r="G32" i="4" s="1"/>
  <c r="H32" i="4"/>
  <c r="I32" i="4"/>
  <c r="J32" i="4"/>
  <c r="K32" i="4"/>
  <c r="L32" i="4"/>
  <c r="M32" i="4"/>
  <c r="N32" i="4"/>
  <c r="O32" i="4"/>
  <c r="F33" i="4"/>
  <c r="G33" i="4" s="1"/>
  <c r="H33" i="4"/>
  <c r="I33" i="4"/>
  <c r="J33" i="4"/>
  <c r="K33" i="4"/>
  <c r="L33" i="4"/>
  <c r="M33" i="4"/>
  <c r="N33" i="4"/>
  <c r="O33" i="4"/>
  <c r="F34" i="4"/>
  <c r="G34" i="4" s="1"/>
  <c r="H34" i="4"/>
  <c r="I34" i="4"/>
  <c r="J34" i="4"/>
  <c r="K34" i="4"/>
  <c r="L34" i="4"/>
  <c r="M34" i="4"/>
  <c r="N34" i="4"/>
  <c r="O34" i="4"/>
  <c r="F35" i="4"/>
  <c r="G35" i="4" s="1"/>
  <c r="H35" i="4"/>
  <c r="I35" i="4"/>
  <c r="J35" i="4"/>
  <c r="K35" i="4"/>
  <c r="L35" i="4"/>
  <c r="M35" i="4"/>
  <c r="N35" i="4"/>
  <c r="O35" i="4"/>
  <c r="F36" i="4"/>
  <c r="G36" i="4" s="1"/>
  <c r="H36" i="4"/>
  <c r="I36" i="4"/>
  <c r="J36" i="4"/>
  <c r="K36" i="4"/>
  <c r="L36" i="4"/>
  <c r="M36" i="4"/>
  <c r="N36" i="4"/>
  <c r="O36" i="4"/>
  <c r="F37" i="4"/>
  <c r="G37" i="4" s="1"/>
  <c r="H37" i="4"/>
  <c r="I37" i="4"/>
  <c r="J37" i="4"/>
  <c r="K37" i="4"/>
  <c r="L37" i="4"/>
  <c r="M37" i="4"/>
  <c r="N37" i="4"/>
  <c r="O37" i="4"/>
  <c r="F38" i="4"/>
  <c r="G38" i="4" s="1"/>
  <c r="H38" i="4"/>
  <c r="I38" i="4"/>
  <c r="J38" i="4"/>
  <c r="K38" i="4"/>
  <c r="L38" i="4"/>
  <c r="M38" i="4"/>
  <c r="N38" i="4"/>
  <c r="O38" i="4"/>
  <c r="F39" i="4"/>
  <c r="G39" i="4" s="1"/>
  <c r="H39" i="4"/>
  <c r="I39" i="4"/>
  <c r="J39" i="4"/>
  <c r="K39" i="4"/>
  <c r="L39" i="4"/>
  <c r="M39" i="4"/>
  <c r="N39" i="4"/>
  <c r="O39" i="4"/>
  <c r="F40" i="4"/>
  <c r="G40" i="4" s="1"/>
  <c r="H40" i="4"/>
  <c r="I40" i="4"/>
  <c r="J40" i="4"/>
  <c r="K40" i="4"/>
  <c r="L40" i="4"/>
  <c r="M40" i="4"/>
  <c r="N40" i="4"/>
  <c r="O40" i="4"/>
  <c r="F41" i="4"/>
  <c r="G41" i="4" s="1"/>
  <c r="H41" i="4"/>
  <c r="I41" i="4"/>
  <c r="J41" i="4"/>
  <c r="K41" i="4"/>
  <c r="L41" i="4"/>
  <c r="M41" i="4"/>
  <c r="N41" i="4"/>
  <c r="O41" i="4"/>
  <c r="F42" i="4"/>
  <c r="G42" i="4" s="1"/>
  <c r="H42" i="4"/>
  <c r="I42" i="4"/>
  <c r="J42" i="4"/>
  <c r="K42" i="4"/>
  <c r="L42" i="4"/>
  <c r="M42" i="4"/>
  <c r="N42" i="4"/>
  <c r="O42" i="4"/>
  <c r="H25" i="4"/>
  <c r="I25" i="4"/>
  <c r="J25" i="4"/>
  <c r="K25" i="4"/>
  <c r="L25" i="4"/>
  <c r="M25" i="4"/>
  <c r="N25" i="4"/>
  <c r="O25" i="4"/>
  <c r="F25" i="4"/>
  <c r="G25" i="4" s="1"/>
  <c r="H24" i="4"/>
  <c r="I24" i="4"/>
  <c r="K24" i="4"/>
  <c r="L24" i="4"/>
  <c r="H23" i="4"/>
  <c r="I23" i="4"/>
  <c r="L23" i="4"/>
  <c r="P23" i="4" s="1"/>
  <c r="F24" i="4"/>
  <c r="G24" i="4" s="1"/>
  <c r="F23" i="4"/>
  <c r="G23" i="4" s="1"/>
  <c r="I22" i="4"/>
  <c r="K22" i="4"/>
  <c r="L22" i="4"/>
  <c r="H22" i="4"/>
  <c r="F22" i="4"/>
  <c r="G22" i="4" s="1"/>
  <c r="I18" i="4"/>
  <c r="K18" i="4"/>
  <c r="L18" i="4"/>
  <c r="M18" i="4"/>
  <c r="N18" i="4"/>
  <c r="H18" i="4"/>
  <c r="F18" i="4"/>
  <c r="G18" i="4" s="1"/>
  <c r="J17" i="4"/>
  <c r="K17" i="4"/>
  <c r="L17" i="4"/>
  <c r="M17" i="4"/>
  <c r="N17" i="4"/>
  <c r="O17" i="4"/>
  <c r="H17" i="4"/>
  <c r="F17" i="4"/>
  <c r="G17" i="4" s="1"/>
  <c r="I16" i="4"/>
  <c r="K16" i="4"/>
  <c r="L16" i="4"/>
  <c r="M16" i="4"/>
  <c r="N16" i="4"/>
  <c r="H16" i="4"/>
  <c r="F16" i="4"/>
  <c r="G16" i="4" s="1"/>
  <c r="H15" i="4"/>
  <c r="F15" i="4"/>
  <c r="G15" i="4" s="1"/>
  <c r="I14" i="4"/>
  <c r="H14" i="4"/>
  <c r="F14" i="4"/>
  <c r="G14" i="4" s="1"/>
  <c r="I13" i="4"/>
  <c r="J13" i="4"/>
  <c r="N13" i="4"/>
  <c r="O13" i="4"/>
  <c r="H13" i="4"/>
  <c r="F13" i="4"/>
  <c r="G13" i="4" s="1"/>
  <c r="I12" i="4"/>
  <c r="J12" i="4"/>
  <c r="N12" i="4"/>
  <c r="O12" i="4"/>
  <c r="H12" i="4"/>
  <c r="F12" i="4"/>
  <c r="G12" i="4" s="1"/>
  <c r="I11" i="4"/>
  <c r="J11" i="4"/>
  <c r="K11" i="4"/>
  <c r="L11" i="4"/>
  <c r="M11" i="4"/>
  <c r="N11" i="4"/>
  <c r="O11" i="4"/>
  <c r="H11" i="4"/>
  <c r="F11" i="4"/>
  <c r="G11" i="4" s="1"/>
  <c r="I10" i="4"/>
  <c r="J10" i="4"/>
  <c r="N10" i="4"/>
  <c r="O10" i="4"/>
  <c r="H10" i="4"/>
  <c r="F10" i="4"/>
  <c r="G10" i="4" s="1"/>
  <c r="P9" i="4"/>
  <c r="P14" i="4"/>
  <c r="P15" i="4"/>
  <c r="P19" i="4"/>
  <c r="P20" i="4"/>
  <c r="P21" i="4"/>
  <c r="I9" i="4"/>
  <c r="H9" i="4"/>
  <c r="F9" i="4"/>
  <c r="G9" i="4" s="1"/>
  <c r="I8" i="4"/>
  <c r="N8" i="4"/>
  <c r="P8" i="4" s="1"/>
  <c r="H8" i="4"/>
  <c r="F8" i="4"/>
  <c r="G8" i="4" s="1"/>
  <c r="I7" i="4"/>
  <c r="J7" i="4"/>
  <c r="N7" i="4"/>
  <c r="O7" i="4"/>
  <c r="H7" i="4"/>
  <c r="F7" i="4"/>
  <c r="G7" i="4" s="1"/>
  <c r="I6" i="4"/>
  <c r="J6" i="4"/>
  <c r="K6" i="4"/>
  <c r="L6" i="4"/>
  <c r="M6" i="4"/>
  <c r="N6" i="4"/>
  <c r="O6" i="4"/>
  <c r="H6" i="4"/>
  <c r="F6" i="4"/>
  <c r="G6" i="4" s="1"/>
  <c r="I5" i="4"/>
  <c r="J5" i="4"/>
  <c r="K5" i="4"/>
  <c r="L5" i="4"/>
  <c r="M5" i="4"/>
  <c r="N5" i="4"/>
  <c r="O5" i="4"/>
  <c r="H5" i="4"/>
  <c r="F5" i="4"/>
  <c r="G5" i="4" s="1"/>
  <c r="I4" i="4"/>
  <c r="J4" i="4"/>
  <c r="N4" i="4"/>
  <c r="O4" i="4"/>
  <c r="H4" i="4"/>
  <c r="F4" i="4"/>
  <c r="G13" i="10"/>
  <c r="H13" i="10"/>
  <c r="I13" i="10"/>
  <c r="J13" i="10"/>
  <c r="K13" i="10"/>
  <c r="L13" i="10"/>
  <c r="M13" i="10"/>
  <c r="N13" i="10"/>
  <c r="O13" i="10"/>
  <c r="F13" i="10"/>
  <c r="P12" i="10"/>
  <c r="P13" i="10" s="1"/>
  <c r="C12" i="10"/>
  <c r="P11" i="10"/>
  <c r="G11" i="10"/>
  <c r="C11" i="10"/>
  <c r="G25" i="3"/>
  <c r="G26" i="3"/>
  <c r="G27" i="3"/>
  <c r="G28" i="3"/>
  <c r="G33" i="3"/>
  <c r="G34" i="3"/>
  <c r="G35" i="3"/>
  <c r="G36" i="3"/>
  <c r="G37" i="3"/>
  <c r="G38" i="3"/>
  <c r="G39" i="3"/>
  <c r="G40" i="3"/>
  <c r="G41" i="3"/>
  <c r="P9" i="10"/>
  <c r="H9" i="10"/>
  <c r="J9" i="10"/>
  <c r="K9" i="10"/>
  <c r="L9" i="10"/>
  <c r="M9" i="10"/>
  <c r="N9" i="10"/>
  <c r="O9" i="10"/>
  <c r="F9" i="10"/>
  <c r="P7" i="10"/>
  <c r="G7" i="10"/>
  <c r="G9" i="10" s="1"/>
  <c r="C7" i="10"/>
  <c r="P8" i="10"/>
  <c r="C8" i="10"/>
  <c r="G61" i="3"/>
  <c r="G60" i="3"/>
  <c r="G59" i="3"/>
  <c r="C59" i="3"/>
  <c r="C60" i="3"/>
  <c r="C61" i="3"/>
  <c r="P111" i="3"/>
  <c r="G111" i="3"/>
  <c r="C111" i="3"/>
  <c r="H5" i="10"/>
  <c r="I5" i="10"/>
  <c r="J5" i="10"/>
  <c r="K5" i="10"/>
  <c r="L5" i="10"/>
  <c r="M5" i="10"/>
  <c r="N5" i="10"/>
  <c r="O5" i="10"/>
  <c r="F5" i="10"/>
  <c r="P4" i="10"/>
  <c r="G4" i="10"/>
  <c r="G5" i="10" s="1"/>
  <c r="C4" i="10"/>
  <c r="P3" i="10"/>
  <c r="P5" i="10" s="1"/>
  <c r="C3" i="10"/>
  <c r="G85" i="3"/>
  <c r="G86" i="3"/>
  <c r="P53" i="4" l="1"/>
  <c r="P138" i="4"/>
  <c r="P93" i="4"/>
  <c r="P75" i="4"/>
  <c r="P109" i="4"/>
  <c r="P32" i="4"/>
  <c r="P83" i="4"/>
  <c r="P67" i="4"/>
  <c r="P101" i="4"/>
  <c r="P120" i="4"/>
  <c r="P24" i="4"/>
  <c r="P45" i="4"/>
  <c r="P63" i="4"/>
  <c r="P79" i="4"/>
  <c r="P71" i="4"/>
  <c r="P89" i="4"/>
  <c r="P97" i="4"/>
  <c r="P105" i="4"/>
  <c r="P114" i="4"/>
  <c r="P128" i="4"/>
  <c r="P16" i="4"/>
  <c r="P40" i="4"/>
  <c r="P57" i="4"/>
  <c r="P49" i="4"/>
  <c r="P85" i="4"/>
  <c r="P81" i="4"/>
  <c r="P77" i="4"/>
  <c r="P73" i="4"/>
  <c r="P69" i="4"/>
  <c r="P65" i="4"/>
  <c r="P91" i="4"/>
  <c r="P95" i="4"/>
  <c r="P103" i="4"/>
  <c r="P99" i="4"/>
  <c r="P111" i="4"/>
  <c r="P107" i="4"/>
  <c r="P116" i="4"/>
  <c r="P132" i="4"/>
  <c r="P124" i="4"/>
  <c r="P36" i="4"/>
  <c r="P28" i="4"/>
  <c r="P38" i="4"/>
  <c r="P34" i="4"/>
  <c r="P30" i="4"/>
  <c r="P26" i="4"/>
  <c r="P43" i="4"/>
  <c r="P59" i="4"/>
  <c r="P55" i="4"/>
  <c r="P51" i="4"/>
  <c r="P47" i="4"/>
  <c r="P84" i="4"/>
  <c r="P82" i="4"/>
  <c r="P80" i="4"/>
  <c r="P78" i="4"/>
  <c r="P74" i="4"/>
  <c r="P72" i="4"/>
  <c r="P70" i="4"/>
  <c r="P68" i="4"/>
  <c r="P66" i="4"/>
  <c r="P64" i="4"/>
  <c r="P88" i="4"/>
  <c r="P90" i="4"/>
  <c r="P96" i="4"/>
  <c r="P94" i="4"/>
  <c r="P92" i="4"/>
  <c r="P98" i="4"/>
  <c r="P102" i="4"/>
  <c r="P100" i="4"/>
  <c r="P104" i="4"/>
  <c r="P110" i="4"/>
  <c r="P108" i="4"/>
  <c r="P106" i="4"/>
  <c r="P113" i="4"/>
  <c r="P115" i="4"/>
  <c r="P130" i="4"/>
  <c r="P126" i="4"/>
  <c r="P122" i="4"/>
  <c r="P118" i="4"/>
  <c r="P136" i="4"/>
  <c r="P76" i="4"/>
  <c r="P134" i="4"/>
  <c r="P12" i="4"/>
  <c r="P18" i="4"/>
  <c r="P22" i="4"/>
  <c r="P42" i="4"/>
  <c r="P112" i="4"/>
  <c r="P86" i="4"/>
  <c r="P87" i="4"/>
  <c r="P133" i="4"/>
  <c r="P131" i="4"/>
  <c r="P129" i="4"/>
  <c r="P127" i="4"/>
  <c r="P125" i="4"/>
  <c r="P123" i="4"/>
  <c r="P121" i="4"/>
  <c r="P119" i="4"/>
  <c r="P117" i="4"/>
  <c r="P139" i="4"/>
  <c r="P137" i="4"/>
  <c r="P135" i="4"/>
  <c r="P4" i="4"/>
  <c r="P5" i="4"/>
  <c r="P6" i="4"/>
  <c r="P7" i="4"/>
  <c r="P10" i="4"/>
  <c r="P13" i="4"/>
  <c r="P17" i="4"/>
  <c r="P58" i="4"/>
  <c r="P56" i="4"/>
  <c r="P54" i="4"/>
  <c r="P52" i="4"/>
  <c r="P50" i="4"/>
  <c r="P48" i="4"/>
  <c r="P25" i="4"/>
  <c r="P41" i="4"/>
  <c r="P39" i="4"/>
  <c r="P37" i="4"/>
  <c r="P35" i="4"/>
  <c r="P33" i="4"/>
  <c r="P31" i="4"/>
  <c r="P29" i="4"/>
  <c r="P27" i="4"/>
  <c r="P46" i="4"/>
  <c r="P44" i="4"/>
  <c r="P11" i="4"/>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5" i="3"/>
  <c r="G13" i="7" l="1"/>
  <c r="G14" i="7"/>
  <c r="G15" i="7"/>
  <c r="G16" i="7"/>
  <c r="G17" i="7"/>
  <c r="G6" i="7"/>
  <c r="G7" i="7"/>
  <c r="G8" i="7"/>
  <c r="G9" i="7"/>
  <c r="G10" i="7"/>
  <c r="G11" i="7"/>
  <c r="G5" i="7"/>
  <c r="C52" i="8" l="1"/>
  <c r="M51" i="8"/>
  <c r="L51" i="8"/>
  <c r="K51" i="8"/>
  <c r="J51" i="8"/>
  <c r="I51" i="8"/>
  <c r="H51" i="8"/>
  <c r="G51" i="8"/>
  <c r="F51" i="8"/>
  <c r="D51" i="8"/>
  <c r="E51" i="8" s="1"/>
  <c r="M50" i="8"/>
  <c r="L50" i="8"/>
  <c r="K50" i="8"/>
  <c r="J50" i="8"/>
  <c r="N50" i="8" s="1"/>
  <c r="I50" i="8"/>
  <c r="H50" i="8"/>
  <c r="G50" i="8"/>
  <c r="F50" i="8"/>
  <c r="D50" i="8"/>
  <c r="E50" i="8" s="1"/>
  <c r="M49" i="8"/>
  <c r="L49" i="8"/>
  <c r="K49" i="8"/>
  <c r="J49" i="8"/>
  <c r="I49" i="8"/>
  <c r="N49" i="8" s="1"/>
  <c r="H49" i="8"/>
  <c r="G49" i="8"/>
  <c r="F49" i="8"/>
  <c r="E49" i="8"/>
  <c r="D49" i="8"/>
  <c r="M48" i="8"/>
  <c r="L48" i="8"/>
  <c r="K48" i="8"/>
  <c r="J48" i="8"/>
  <c r="I48" i="8"/>
  <c r="H48" i="8"/>
  <c r="G48" i="8"/>
  <c r="F48" i="8"/>
  <c r="D48" i="8"/>
  <c r="E48" i="8" s="1"/>
  <c r="M47" i="8"/>
  <c r="L47" i="8"/>
  <c r="K47" i="8"/>
  <c r="J47" i="8"/>
  <c r="I47" i="8"/>
  <c r="H47" i="8"/>
  <c r="G47" i="8"/>
  <c r="F47" i="8"/>
  <c r="D47" i="8"/>
  <c r="E47" i="8" s="1"/>
  <c r="M46" i="8"/>
  <c r="L46" i="8"/>
  <c r="K46" i="8"/>
  <c r="J46" i="8"/>
  <c r="I46" i="8"/>
  <c r="H46" i="8"/>
  <c r="G46" i="8"/>
  <c r="F46" i="8"/>
  <c r="D46" i="8"/>
  <c r="E46" i="8" s="1"/>
  <c r="M45" i="8"/>
  <c r="L45" i="8"/>
  <c r="K45" i="8"/>
  <c r="J45" i="8"/>
  <c r="I45" i="8"/>
  <c r="H45" i="8"/>
  <c r="G45" i="8"/>
  <c r="F45" i="8"/>
  <c r="D45" i="8"/>
  <c r="E45" i="8" s="1"/>
  <c r="M44" i="8"/>
  <c r="L44" i="8"/>
  <c r="K44" i="8"/>
  <c r="J44" i="8"/>
  <c r="I44" i="8"/>
  <c r="H44" i="8"/>
  <c r="G44" i="8"/>
  <c r="F44" i="8"/>
  <c r="D44" i="8"/>
  <c r="E44" i="8" s="1"/>
  <c r="M43" i="8"/>
  <c r="L43" i="8"/>
  <c r="K43" i="8"/>
  <c r="J43" i="8"/>
  <c r="I43" i="8"/>
  <c r="H43" i="8"/>
  <c r="G43" i="8"/>
  <c r="F43" i="8"/>
  <c r="D43" i="8"/>
  <c r="E43" i="8" s="1"/>
  <c r="M42" i="8"/>
  <c r="L42" i="8"/>
  <c r="K42" i="8"/>
  <c r="J42" i="8"/>
  <c r="N42" i="8" s="1"/>
  <c r="I42" i="8"/>
  <c r="H42" i="8"/>
  <c r="G42" i="8"/>
  <c r="F42" i="8"/>
  <c r="D42" i="8"/>
  <c r="E42" i="8" s="1"/>
  <c r="M41" i="8"/>
  <c r="L41" i="8"/>
  <c r="K41" i="8"/>
  <c r="J41" i="8"/>
  <c r="I41" i="8"/>
  <c r="N41" i="8" s="1"/>
  <c r="H41" i="8"/>
  <c r="G41" i="8"/>
  <c r="F41" i="8"/>
  <c r="E41" i="8"/>
  <c r="D41" i="8"/>
  <c r="M40" i="8"/>
  <c r="L40" i="8"/>
  <c r="K40" i="8"/>
  <c r="J40" i="8"/>
  <c r="I40" i="8"/>
  <c r="H40" i="8"/>
  <c r="G40" i="8"/>
  <c r="F40" i="8"/>
  <c r="D40" i="8"/>
  <c r="E40" i="8" s="1"/>
  <c r="M39" i="8"/>
  <c r="M52" i="8" s="1"/>
  <c r="L39" i="8"/>
  <c r="L52" i="8" s="1"/>
  <c r="K39" i="8"/>
  <c r="K52" i="8" s="1"/>
  <c r="J39" i="8"/>
  <c r="J52" i="8" s="1"/>
  <c r="I39" i="8"/>
  <c r="N39" i="8" s="1"/>
  <c r="H39" i="8"/>
  <c r="H52" i="8" s="1"/>
  <c r="G39" i="8"/>
  <c r="G52" i="8" s="1"/>
  <c r="F39" i="8"/>
  <c r="F52" i="8" s="1"/>
  <c r="D39" i="8"/>
  <c r="D52" i="8" s="1"/>
  <c r="E52" i="8" s="1"/>
  <c r="D15" i="8"/>
  <c r="D33" i="8" s="1"/>
  <c r="C17" i="8"/>
  <c r="F4" i="8"/>
  <c r="F22" i="8" s="1"/>
  <c r="G4" i="8"/>
  <c r="G22" i="8" s="1"/>
  <c r="H4" i="8"/>
  <c r="H22" i="8" s="1"/>
  <c r="I4" i="8"/>
  <c r="I22" i="8" s="1"/>
  <c r="J4" i="8"/>
  <c r="J22" i="8" s="1"/>
  <c r="K4" i="8"/>
  <c r="K22" i="8" s="1"/>
  <c r="L4" i="8"/>
  <c r="L22" i="8" s="1"/>
  <c r="M4" i="8"/>
  <c r="M22" i="8" s="1"/>
  <c r="F5" i="8"/>
  <c r="F23" i="8" s="1"/>
  <c r="G5" i="8"/>
  <c r="G23" i="8" s="1"/>
  <c r="H5" i="8"/>
  <c r="H23" i="8" s="1"/>
  <c r="I5" i="8"/>
  <c r="I23" i="8" s="1"/>
  <c r="J5" i="8"/>
  <c r="J23" i="8" s="1"/>
  <c r="K5" i="8"/>
  <c r="K23" i="8" s="1"/>
  <c r="L5" i="8"/>
  <c r="L23" i="8" s="1"/>
  <c r="M5" i="8"/>
  <c r="M23" i="8" s="1"/>
  <c r="F6" i="8"/>
  <c r="F24" i="8" s="1"/>
  <c r="G6" i="8"/>
  <c r="G24" i="8" s="1"/>
  <c r="H6" i="8"/>
  <c r="H24" i="8" s="1"/>
  <c r="I6" i="8"/>
  <c r="I24" i="8" s="1"/>
  <c r="J6" i="8"/>
  <c r="J24" i="8" s="1"/>
  <c r="K6" i="8"/>
  <c r="K24" i="8" s="1"/>
  <c r="L6" i="8"/>
  <c r="L24" i="8" s="1"/>
  <c r="M6" i="8"/>
  <c r="M24" i="8" s="1"/>
  <c r="F7" i="8"/>
  <c r="F25" i="8" s="1"/>
  <c r="G7" i="8"/>
  <c r="G25" i="8" s="1"/>
  <c r="H7" i="8"/>
  <c r="H25" i="8" s="1"/>
  <c r="I7" i="8"/>
  <c r="I25" i="8" s="1"/>
  <c r="J7" i="8"/>
  <c r="J25" i="8" s="1"/>
  <c r="K7" i="8"/>
  <c r="K25" i="8" s="1"/>
  <c r="L7" i="8"/>
  <c r="L25" i="8" s="1"/>
  <c r="M7" i="8"/>
  <c r="M25" i="8" s="1"/>
  <c r="F8" i="8"/>
  <c r="F26" i="8" s="1"/>
  <c r="G8" i="8"/>
  <c r="G26" i="8" s="1"/>
  <c r="H8" i="8"/>
  <c r="H26" i="8" s="1"/>
  <c r="I8" i="8"/>
  <c r="I26" i="8" s="1"/>
  <c r="J8" i="8"/>
  <c r="J26" i="8" s="1"/>
  <c r="K8" i="8"/>
  <c r="K26" i="8" s="1"/>
  <c r="L8" i="8"/>
  <c r="L26" i="8" s="1"/>
  <c r="M8" i="8"/>
  <c r="M26" i="8" s="1"/>
  <c r="F9" i="8"/>
  <c r="F27" i="8" s="1"/>
  <c r="G9" i="8"/>
  <c r="G27" i="8" s="1"/>
  <c r="H9" i="8"/>
  <c r="H27" i="8" s="1"/>
  <c r="I9" i="8"/>
  <c r="I27" i="8" s="1"/>
  <c r="J9" i="8"/>
  <c r="J27" i="8" s="1"/>
  <c r="K9" i="8"/>
  <c r="K27" i="8" s="1"/>
  <c r="L9" i="8"/>
  <c r="L27" i="8" s="1"/>
  <c r="M9" i="8"/>
  <c r="M27" i="8" s="1"/>
  <c r="F10" i="8"/>
  <c r="F28" i="8" s="1"/>
  <c r="G10" i="8"/>
  <c r="G28" i="8" s="1"/>
  <c r="H10" i="8"/>
  <c r="H28" i="8" s="1"/>
  <c r="I10" i="8"/>
  <c r="I28" i="8" s="1"/>
  <c r="J10" i="8"/>
  <c r="J28" i="8" s="1"/>
  <c r="K10" i="8"/>
  <c r="K28" i="8" s="1"/>
  <c r="L10" i="8"/>
  <c r="L28" i="8" s="1"/>
  <c r="M10" i="8"/>
  <c r="M28" i="8" s="1"/>
  <c r="F11" i="8"/>
  <c r="F29" i="8" s="1"/>
  <c r="G11" i="8"/>
  <c r="G29" i="8" s="1"/>
  <c r="H11" i="8"/>
  <c r="H29" i="8" s="1"/>
  <c r="I11" i="8"/>
  <c r="I29" i="8" s="1"/>
  <c r="J11" i="8"/>
  <c r="J29" i="8" s="1"/>
  <c r="K11" i="8"/>
  <c r="K29" i="8" s="1"/>
  <c r="L11" i="8"/>
  <c r="L29" i="8" s="1"/>
  <c r="M11" i="8"/>
  <c r="M29" i="8" s="1"/>
  <c r="F12" i="8"/>
  <c r="F30" i="8" s="1"/>
  <c r="G12" i="8"/>
  <c r="G30" i="8" s="1"/>
  <c r="H12" i="8"/>
  <c r="H30" i="8" s="1"/>
  <c r="I12" i="8"/>
  <c r="I30" i="8" s="1"/>
  <c r="J12" i="8"/>
  <c r="J30" i="8" s="1"/>
  <c r="K12" i="8"/>
  <c r="K30" i="8" s="1"/>
  <c r="L12" i="8"/>
  <c r="L30" i="8" s="1"/>
  <c r="M12" i="8"/>
  <c r="M30" i="8" s="1"/>
  <c r="F13" i="8"/>
  <c r="F31" i="8" s="1"/>
  <c r="G13" i="8"/>
  <c r="G31" i="8" s="1"/>
  <c r="H13" i="8"/>
  <c r="H31" i="8" s="1"/>
  <c r="I13" i="8"/>
  <c r="I31" i="8" s="1"/>
  <c r="J13" i="8"/>
  <c r="J31" i="8" s="1"/>
  <c r="K13" i="8"/>
  <c r="K31" i="8" s="1"/>
  <c r="L13" i="8"/>
  <c r="L31" i="8" s="1"/>
  <c r="M13" i="8"/>
  <c r="M31" i="8" s="1"/>
  <c r="F14" i="8"/>
  <c r="F32" i="8" s="1"/>
  <c r="G14" i="8"/>
  <c r="G32" i="8" s="1"/>
  <c r="H14" i="8"/>
  <c r="H32" i="8" s="1"/>
  <c r="I14" i="8"/>
  <c r="I32" i="8" s="1"/>
  <c r="J14" i="8"/>
  <c r="J32" i="8" s="1"/>
  <c r="K14" i="8"/>
  <c r="K32" i="8" s="1"/>
  <c r="L14" i="8"/>
  <c r="L32" i="8" s="1"/>
  <c r="M14" i="8"/>
  <c r="M32" i="8" s="1"/>
  <c r="F15" i="8"/>
  <c r="F33" i="8" s="1"/>
  <c r="G15" i="8"/>
  <c r="G33" i="8" s="1"/>
  <c r="H15" i="8"/>
  <c r="H33" i="8" s="1"/>
  <c r="I15" i="8"/>
  <c r="I33" i="8" s="1"/>
  <c r="J15" i="8"/>
  <c r="J33" i="8" s="1"/>
  <c r="K15" i="8"/>
  <c r="K33" i="8" s="1"/>
  <c r="L15" i="8"/>
  <c r="L33" i="8" s="1"/>
  <c r="M15" i="8"/>
  <c r="M33" i="8" s="1"/>
  <c r="F16" i="8"/>
  <c r="F34" i="8" s="1"/>
  <c r="G16" i="8"/>
  <c r="G34" i="8" s="1"/>
  <c r="H16" i="8"/>
  <c r="H34" i="8" s="1"/>
  <c r="I16" i="8"/>
  <c r="I34" i="8" s="1"/>
  <c r="J16" i="8"/>
  <c r="J34" i="8" s="1"/>
  <c r="K16" i="8"/>
  <c r="K34" i="8" s="1"/>
  <c r="L16" i="8"/>
  <c r="L34" i="8" s="1"/>
  <c r="M16" i="8"/>
  <c r="M34" i="8" s="1"/>
  <c r="D5" i="8"/>
  <c r="D23" i="8" s="1"/>
  <c r="D6" i="8"/>
  <c r="D24" i="8" s="1"/>
  <c r="D7" i="8"/>
  <c r="D25" i="8" s="1"/>
  <c r="D8" i="8"/>
  <c r="D26" i="8" s="1"/>
  <c r="D9" i="8"/>
  <c r="D27" i="8" s="1"/>
  <c r="D10" i="8"/>
  <c r="D28" i="8" s="1"/>
  <c r="D11" i="8"/>
  <c r="D29" i="8" s="1"/>
  <c r="D12" i="8"/>
  <c r="D30" i="8" s="1"/>
  <c r="D13" i="8"/>
  <c r="D31" i="8" s="1"/>
  <c r="D14" i="8"/>
  <c r="D32" i="8" s="1"/>
  <c r="D16" i="8"/>
  <c r="D34" i="8" s="1"/>
  <c r="D4" i="8"/>
  <c r="D22" i="8" s="1"/>
  <c r="N45" i="8" l="1"/>
  <c r="N46" i="8"/>
  <c r="N51" i="8"/>
  <c r="E39" i="8"/>
  <c r="N40" i="8"/>
  <c r="N43" i="8"/>
  <c r="N44" i="8"/>
  <c r="N47" i="8"/>
  <c r="N48" i="8"/>
  <c r="I52" i="8"/>
  <c r="N52" i="8" s="1"/>
  <c r="N34" i="8"/>
  <c r="N30" i="8"/>
  <c r="N26" i="8"/>
  <c r="N33" i="8"/>
  <c r="N32" i="8"/>
  <c r="N31" i="8"/>
  <c r="N29" i="8"/>
  <c r="N28" i="8"/>
  <c r="N27" i="8"/>
  <c r="N25" i="8"/>
  <c r="N23" i="8"/>
  <c r="N16" i="8"/>
  <c r="N14" i="8"/>
  <c r="N12" i="8"/>
  <c r="N10" i="8"/>
  <c r="N8" i="8"/>
  <c r="N6" i="8"/>
  <c r="M17" i="8"/>
  <c r="K17" i="8"/>
  <c r="I17" i="8"/>
  <c r="G17" i="8"/>
  <c r="D17" i="8"/>
  <c r="N15" i="8"/>
  <c r="N13" i="8"/>
  <c r="N11" i="8"/>
  <c r="N9" i="8"/>
  <c r="N7" i="8"/>
  <c r="N5" i="8"/>
  <c r="L17" i="8"/>
  <c r="J17" i="8"/>
  <c r="H17" i="8"/>
  <c r="F17" i="8"/>
  <c r="N4" i="8"/>
  <c r="N24" i="8"/>
  <c r="N22" i="8"/>
  <c r="N17" i="8" l="1"/>
  <c r="G4" i="4" l="1"/>
  <c r="G6" i="3"/>
  <c r="G7" i="3"/>
  <c r="G8" i="3"/>
  <c r="G9" i="3"/>
  <c r="G10" i="3"/>
  <c r="G11" i="3"/>
  <c r="G12" i="3"/>
  <c r="G13" i="3"/>
  <c r="G14" i="3"/>
  <c r="G15" i="3"/>
  <c r="G16" i="3"/>
  <c r="G17" i="3"/>
  <c r="G18" i="3"/>
  <c r="G19" i="3"/>
  <c r="G20" i="3"/>
  <c r="G21" i="3"/>
  <c r="G22" i="3"/>
  <c r="G23" i="3"/>
  <c r="G24" i="3"/>
  <c r="G42" i="3"/>
  <c r="G43" i="3"/>
  <c r="G44" i="3"/>
  <c r="G45" i="3"/>
  <c r="G46" i="3"/>
  <c r="G47" i="3"/>
  <c r="G48" i="3"/>
  <c r="G49" i="3"/>
  <c r="G50" i="3"/>
  <c r="G51" i="3"/>
  <c r="G52" i="3"/>
  <c r="G53" i="3"/>
  <c r="G54" i="3"/>
  <c r="G55" i="3"/>
  <c r="G56" i="3"/>
  <c r="G57" i="3"/>
  <c r="G58" i="3"/>
  <c r="G62" i="3"/>
  <c r="G63" i="3"/>
  <c r="G64" i="3"/>
  <c r="G65" i="3"/>
  <c r="G66" i="3"/>
  <c r="G67" i="3"/>
  <c r="G68" i="3"/>
  <c r="G69" i="3"/>
  <c r="G70" i="3"/>
  <c r="G71" i="3"/>
  <c r="G72" i="3"/>
  <c r="G73" i="3"/>
  <c r="G74" i="3"/>
  <c r="G75" i="3"/>
  <c r="G76" i="3"/>
  <c r="G77" i="3"/>
  <c r="G78" i="3"/>
  <c r="G79" i="3"/>
  <c r="G80" i="3"/>
  <c r="G81" i="3"/>
  <c r="G82" i="3"/>
  <c r="G83" i="3"/>
  <c r="G84" i="3"/>
  <c r="G87" i="3"/>
  <c r="G88" i="3"/>
  <c r="G89" i="3"/>
  <c r="G90" i="3"/>
  <c r="G91" i="3"/>
  <c r="G92" i="3"/>
  <c r="G93" i="3"/>
  <c r="G94" i="3"/>
  <c r="G95" i="3"/>
  <c r="G96" i="3"/>
  <c r="G97" i="3"/>
  <c r="G98" i="3"/>
  <c r="G99" i="3"/>
  <c r="G100" i="3"/>
  <c r="G101" i="3"/>
  <c r="G102" i="3"/>
  <c r="G104" i="3"/>
  <c r="G105" i="3"/>
  <c r="G106" i="3"/>
  <c r="G107" i="3"/>
  <c r="G108" i="3"/>
  <c r="G109" i="3"/>
  <c r="G110"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8" i="3"/>
  <c r="G5" i="3" l="1"/>
  <c r="H13" i="7" l="1"/>
  <c r="I13" i="7"/>
  <c r="J13" i="7"/>
  <c r="K13" i="7"/>
  <c r="L13" i="7"/>
  <c r="M13" i="7"/>
  <c r="N13" i="7"/>
  <c r="O13" i="7"/>
  <c r="P21" i="3" l="1"/>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62" i="3"/>
  <c r="P63" i="3"/>
  <c r="P64" i="3"/>
  <c r="P65" i="3"/>
  <c r="P66" i="3"/>
  <c r="P67" i="3"/>
  <c r="P68" i="3"/>
  <c r="P69" i="3"/>
  <c r="P70" i="3"/>
  <c r="P71" i="3"/>
  <c r="P72" i="3"/>
  <c r="P73" i="3"/>
  <c r="P74" i="3"/>
  <c r="P75" i="3"/>
  <c r="P76" i="3"/>
  <c r="P77" i="3"/>
  <c r="P78" i="3"/>
  <c r="P79" i="3"/>
  <c r="P80" i="3"/>
  <c r="P81" i="3"/>
  <c r="P87" i="3"/>
  <c r="P88" i="3"/>
  <c r="P89" i="3"/>
  <c r="P90" i="3"/>
  <c r="P91" i="3"/>
  <c r="P92" i="3"/>
  <c r="P93" i="3"/>
  <c r="P94" i="3"/>
  <c r="P95" i="3"/>
  <c r="P96" i="3"/>
  <c r="P97" i="3"/>
  <c r="P99" i="3"/>
  <c r="P100" i="3"/>
  <c r="P101" i="3"/>
  <c r="P102" i="3"/>
  <c r="P103" i="3"/>
  <c r="P104" i="3"/>
  <c r="P105" i="3"/>
  <c r="P106" i="3"/>
  <c r="P107" i="3"/>
  <c r="P108" i="3"/>
  <c r="P109" i="3"/>
  <c r="P110"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82" i="3"/>
  <c r="P83" i="3"/>
  <c r="P84" i="3"/>
  <c r="P6" i="3"/>
  <c r="P7" i="3"/>
  <c r="P8" i="3"/>
  <c r="P9" i="3"/>
  <c r="P10" i="3"/>
  <c r="P11" i="3"/>
  <c r="P12" i="3"/>
  <c r="P13" i="3"/>
  <c r="P14" i="3"/>
  <c r="P15" i="3"/>
  <c r="P16" i="3"/>
  <c r="P17" i="3"/>
  <c r="P18" i="3"/>
  <c r="P19" i="3"/>
  <c r="P20" i="3"/>
  <c r="P17" i="7" l="1"/>
  <c r="P16" i="7"/>
  <c r="P15" i="7"/>
  <c r="P14" i="7"/>
  <c r="P13" i="7"/>
  <c r="F13" i="7"/>
  <c r="P12" i="7"/>
  <c r="P11" i="7"/>
  <c r="P10" i="7"/>
  <c r="P9" i="7"/>
  <c r="P8" i="7"/>
  <c r="P7" i="7"/>
  <c r="P6" i="7"/>
  <c r="P5" i="7"/>
  <c r="M10" i="6"/>
  <c r="L10" i="6"/>
  <c r="K10" i="6"/>
  <c r="J10" i="6"/>
  <c r="N10" i="6" s="1"/>
  <c r="I10" i="6"/>
  <c r="H10" i="6"/>
  <c r="G10" i="6"/>
  <c r="F10" i="6"/>
  <c r="D10" i="6"/>
  <c r="E10" i="6" s="1"/>
  <c r="C10" i="6"/>
  <c r="N9" i="6"/>
  <c r="E9" i="6"/>
  <c r="N8" i="6"/>
  <c r="E8" i="6"/>
  <c r="N7" i="6"/>
  <c r="E7" i="6"/>
  <c r="N6" i="6"/>
  <c r="E6" i="6"/>
  <c r="N5" i="6"/>
  <c r="E5" i="6"/>
  <c r="M18" i="5"/>
  <c r="L18" i="5"/>
  <c r="K18" i="5"/>
  <c r="J18" i="5"/>
  <c r="I18" i="5"/>
  <c r="H18" i="5"/>
  <c r="G18" i="5"/>
  <c r="F18" i="5"/>
  <c r="D18" i="5"/>
  <c r="C18" i="5"/>
  <c r="N17" i="5"/>
  <c r="E16" i="8"/>
  <c r="N16" i="5"/>
  <c r="E15" i="8"/>
  <c r="N15" i="5"/>
  <c r="E14" i="8"/>
  <c r="N14" i="5"/>
  <c r="E13" i="8"/>
  <c r="N13" i="5"/>
  <c r="E12" i="8"/>
  <c r="N12" i="5"/>
  <c r="E11" i="8"/>
  <c r="N11" i="5"/>
  <c r="E10" i="8"/>
  <c r="N10" i="5"/>
  <c r="E9" i="8"/>
  <c r="N9" i="5"/>
  <c r="E8" i="8"/>
  <c r="N8" i="5"/>
  <c r="E7" i="8"/>
  <c r="N7" i="5"/>
  <c r="E6" i="8"/>
  <c r="N6" i="5"/>
  <c r="E5" i="8"/>
  <c r="N5" i="5"/>
  <c r="E4" i="8"/>
  <c r="P5" i="3"/>
  <c r="N18" i="5" l="1"/>
  <c r="E17" i="8"/>
</calcChain>
</file>

<file path=xl/sharedStrings.xml><?xml version="1.0" encoding="utf-8"?>
<sst xmlns="http://schemas.openxmlformats.org/spreadsheetml/2006/main" count="2130" uniqueCount="764">
  <si>
    <t>State/Region</t>
  </si>
  <si>
    <t>Pcode</t>
  </si>
  <si>
    <t>Total No. of Population (Census 2014)</t>
  </si>
  <si>
    <t>Affected Population</t>
  </si>
  <si>
    <t>Affected Household</t>
  </si>
  <si>
    <t>Death</t>
  </si>
  <si>
    <t>Provided/Delivered Relief Items (Kyats)</t>
  </si>
  <si>
    <t>Number</t>
  </si>
  <si>
    <t>% of Total</t>
  </si>
  <si>
    <t>Collapsed/ Destroyed</t>
  </si>
  <si>
    <t>Displaced</t>
  </si>
  <si>
    <t>Rice</t>
  </si>
  <si>
    <t>Food</t>
  </si>
  <si>
    <t>Shelter</t>
  </si>
  <si>
    <t>NFI</t>
  </si>
  <si>
    <t>Support for Death</t>
  </si>
  <si>
    <t>Total</t>
  </si>
  <si>
    <t>Rakhine</t>
  </si>
  <si>
    <t>MMR012</t>
  </si>
  <si>
    <t>Sagaing</t>
  </si>
  <si>
    <t>MMR005</t>
  </si>
  <si>
    <t>Magway</t>
  </si>
  <si>
    <t>MMR009</t>
  </si>
  <si>
    <t>Chin</t>
  </si>
  <si>
    <t>MMR004</t>
  </si>
  <si>
    <t>Ayeyarwady</t>
  </si>
  <si>
    <t>MMR017</t>
  </si>
  <si>
    <t>Bago</t>
  </si>
  <si>
    <t>MMR111</t>
  </si>
  <si>
    <t>Mandalay</t>
  </si>
  <si>
    <t>MMR010</t>
  </si>
  <si>
    <t>Kayin</t>
  </si>
  <si>
    <t>MMR003</t>
  </si>
  <si>
    <t>Kachin</t>
  </si>
  <si>
    <t>MMR001</t>
  </si>
  <si>
    <t>Shan</t>
  </si>
  <si>
    <t>MMR222</t>
  </si>
  <si>
    <t>Mon</t>
  </si>
  <si>
    <t>MMR011</t>
  </si>
  <si>
    <t>Yangon</t>
  </si>
  <si>
    <t>MMR013</t>
  </si>
  <si>
    <t>Tanintharyi</t>
  </si>
  <si>
    <t>MMR006</t>
  </si>
  <si>
    <t>Source - Relief and Resettlement Department, Ministry of Social Welfare</t>
  </si>
  <si>
    <t>Township</t>
  </si>
  <si>
    <t>Tsp_Pcode</t>
  </si>
  <si>
    <t>Date of Flood Started</t>
  </si>
  <si>
    <t>Provided/ Delivered Relief Items (Kyats)</t>
  </si>
  <si>
    <t>Remark</t>
  </si>
  <si>
    <t>Minbya</t>
  </si>
  <si>
    <t>Buthidaung</t>
  </si>
  <si>
    <t>Ann</t>
  </si>
  <si>
    <t>Mrauk-U</t>
  </si>
  <si>
    <t>Sittwe</t>
  </si>
  <si>
    <t>Pauktaw</t>
  </si>
  <si>
    <t>Kyauktaw</t>
  </si>
  <si>
    <t>Maungdaw</t>
  </si>
  <si>
    <t>Ponnagyun</t>
  </si>
  <si>
    <t>Rathedaung</t>
  </si>
  <si>
    <t>Myebon</t>
  </si>
  <si>
    <t>Kyaukpyu</t>
  </si>
  <si>
    <t>Thandwe</t>
  </si>
  <si>
    <t>Toungup</t>
  </si>
  <si>
    <t>Gwa</t>
  </si>
  <si>
    <t>Munaung</t>
  </si>
  <si>
    <t>Dawei</t>
  </si>
  <si>
    <t>Hlaingbwe</t>
  </si>
  <si>
    <t>Hpapun</t>
  </si>
  <si>
    <t>Hpa-An</t>
  </si>
  <si>
    <t>Myaungmya</t>
  </si>
  <si>
    <t>Kangyidaunt</t>
  </si>
  <si>
    <t>Thabaung</t>
  </si>
  <si>
    <t>Ngapudaw</t>
  </si>
  <si>
    <t>Kyonpyaw</t>
  </si>
  <si>
    <t>Yegyi</t>
  </si>
  <si>
    <t>Ngathaingchaung &amp; Yegyi</t>
  </si>
  <si>
    <t>Kyaunggon</t>
  </si>
  <si>
    <t>Hinthada</t>
  </si>
  <si>
    <t>Zalun</t>
  </si>
  <si>
    <t>Lemyethna</t>
  </si>
  <si>
    <t>Myanaung</t>
  </si>
  <si>
    <t>Kyangin</t>
  </si>
  <si>
    <t>Ingapu</t>
  </si>
  <si>
    <t>Maubin</t>
  </si>
  <si>
    <t>Pantanaw</t>
  </si>
  <si>
    <t>Nyaungdon</t>
  </si>
  <si>
    <t>Danubyu</t>
  </si>
  <si>
    <t>Pathein</t>
  </si>
  <si>
    <t>Kyaukkyi</t>
  </si>
  <si>
    <t>Gyobingauk</t>
  </si>
  <si>
    <t>Shwedaung</t>
  </si>
  <si>
    <t>Padaung</t>
  </si>
  <si>
    <t>Pyay</t>
  </si>
  <si>
    <t>Monyo</t>
  </si>
  <si>
    <t>Kawa</t>
  </si>
  <si>
    <t>Shwegyin</t>
  </si>
  <si>
    <t>Nyaunglebin</t>
  </si>
  <si>
    <t>Nattalin</t>
  </si>
  <si>
    <t>Minhla</t>
  </si>
  <si>
    <t>Okpho</t>
  </si>
  <si>
    <t>Thayarwady</t>
  </si>
  <si>
    <t>Letpadan</t>
  </si>
  <si>
    <t>Thegon</t>
  </si>
  <si>
    <t>MMR008005</t>
  </si>
  <si>
    <t>Zigon</t>
  </si>
  <si>
    <t>MMR008011</t>
  </si>
  <si>
    <t>Mingin</t>
  </si>
  <si>
    <t>Kanbalu</t>
  </si>
  <si>
    <t>Kyunhla</t>
  </si>
  <si>
    <t>Kani</t>
  </si>
  <si>
    <t>Kawlin</t>
  </si>
  <si>
    <t>Budalin</t>
  </si>
  <si>
    <t>Indaw</t>
  </si>
  <si>
    <t>Ye-U</t>
  </si>
  <si>
    <t>Monywa</t>
  </si>
  <si>
    <t>Khin-U</t>
  </si>
  <si>
    <t>Ayadaw</t>
  </si>
  <si>
    <t>Wetlet</t>
  </si>
  <si>
    <t>Kalewa</t>
  </si>
  <si>
    <t>Kale</t>
  </si>
  <si>
    <t>Mawlaik</t>
  </si>
  <si>
    <t>Salingyi</t>
  </si>
  <si>
    <t>Myaung</t>
  </si>
  <si>
    <t>Yinmarbin</t>
  </si>
  <si>
    <t>Tamu</t>
  </si>
  <si>
    <t>Chaung-U</t>
  </si>
  <si>
    <t>Mogaung</t>
  </si>
  <si>
    <t>Hpakant</t>
  </si>
  <si>
    <t>Mohnyin</t>
  </si>
  <si>
    <t>Hsipaw</t>
  </si>
  <si>
    <t>Mongmit</t>
  </si>
  <si>
    <t>Kalaw</t>
  </si>
  <si>
    <t>Tangyan</t>
  </si>
  <si>
    <t>Tachileik</t>
  </si>
  <si>
    <t>Kenglat Sub Tsp</t>
  </si>
  <si>
    <t>Mongyawng</t>
  </si>
  <si>
    <t>Mongton</t>
  </si>
  <si>
    <t>Mogoke</t>
  </si>
  <si>
    <t>Thabeikkyin</t>
  </si>
  <si>
    <t>Singu</t>
  </si>
  <si>
    <t>Nyaung-U</t>
  </si>
  <si>
    <t>Myingyan</t>
  </si>
  <si>
    <t>Taungtha</t>
  </si>
  <si>
    <t>Mindat</t>
  </si>
  <si>
    <t>Samee &amp; Mindat</t>
  </si>
  <si>
    <t>Hakha</t>
  </si>
  <si>
    <t>Paletwa</t>
  </si>
  <si>
    <t>Tedim</t>
  </si>
  <si>
    <t>Falam</t>
  </si>
  <si>
    <t>Tonzang</t>
  </si>
  <si>
    <t>Kanpetlet</t>
  </si>
  <si>
    <t>Matupi</t>
  </si>
  <si>
    <t>Kyaikto</t>
  </si>
  <si>
    <t>Bilin</t>
  </si>
  <si>
    <t>Thaton</t>
  </si>
  <si>
    <t>Pwintbyu</t>
  </si>
  <si>
    <t>Saw</t>
  </si>
  <si>
    <t>Gangaw</t>
  </si>
  <si>
    <t>Sidoktaya</t>
  </si>
  <si>
    <t>Yesagyo</t>
  </si>
  <si>
    <t>Yenangyaung</t>
  </si>
  <si>
    <t>Chauk</t>
  </si>
  <si>
    <t>Minbu</t>
  </si>
  <si>
    <t>Salin</t>
  </si>
  <si>
    <t>Ngape</t>
  </si>
  <si>
    <t>Thayet</t>
  </si>
  <si>
    <t>Sinbaungwe</t>
  </si>
  <si>
    <t>Kamma</t>
  </si>
  <si>
    <t>Aunglan</t>
  </si>
  <si>
    <t>Pakokku</t>
  </si>
  <si>
    <t>Seikphyu</t>
  </si>
  <si>
    <t>Shwepyithar</t>
  </si>
  <si>
    <t>Hmawbi</t>
  </si>
  <si>
    <t>Hlegu</t>
  </si>
  <si>
    <t>Dagon Myothit (East)</t>
  </si>
  <si>
    <t>Taikkyi</t>
  </si>
  <si>
    <t>Htantabin</t>
  </si>
  <si>
    <t>Myinmu</t>
  </si>
  <si>
    <t>MMR005002</t>
  </si>
  <si>
    <t>MMR005001</t>
  </si>
  <si>
    <t>Wuntho</t>
  </si>
  <si>
    <t>MMR005025</t>
  </si>
  <si>
    <t>Relief Items (Kyats)</t>
  </si>
  <si>
    <t>Ministry of Social Welfare, Relief and Resettlement' s Response on Flood happened in June by State/Region 
(Source - Department of Relief and Resettlement (RRD))</t>
  </si>
  <si>
    <t>MMR012005</t>
  </si>
  <si>
    <t>MMR012010</t>
  </si>
  <si>
    <t>MMR012014</t>
  </si>
  <si>
    <t>MMR012003</t>
  </si>
  <si>
    <t>MMR012001</t>
  </si>
  <si>
    <t>MMR012007</t>
  </si>
  <si>
    <t>MMR012004</t>
  </si>
  <si>
    <t>MMR012009</t>
  </si>
  <si>
    <t>MMR012002</t>
  </si>
  <si>
    <t>MMR012008</t>
  </si>
  <si>
    <t>MMR012006</t>
  </si>
  <si>
    <t>MMR012011</t>
  </si>
  <si>
    <t>MMR012015</t>
  </si>
  <si>
    <t>MMR012016</t>
  </si>
  <si>
    <t>MMR012017</t>
  </si>
  <si>
    <t>MMR012012</t>
  </si>
  <si>
    <t>MMR006001</t>
  </si>
  <si>
    <t>MMR003002</t>
  </si>
  <si>
    <t>MMR003003</t>
  </si>
  <si>
    <t>MMR003001</t>
  </si>
  <si>
    <t>MMR017014</t>
  </si>
  <si>
    <t>MMR017002</t>
  </si>
  <si>
    <t>MMR017003</t>
  </si>
  <si>
    <t>MMR017004</t>
  </si>
  <si>
    <t>MMR017005</t>
  </si>
  <si>
    <t>MMR017006</t>
  </si>
  <si>
    <t>MMR017007</t>
  </si>
  <si>
    <t>MMR017008</t>
  </si>
  <si>
    <t>MMR017009</t>
  </si>
  <si>
    <t>MMR017010</t>
  </si>
  <si>
    <t>MMR017011</t>
  </si>
  <si>
    <t>MMR017012</t>
  </si>
  <si>
    <t>MMR017013</t>
  </si>
  <si>
    <t>MMR017019</t>
  </si>
  <si>
    <t>MMR017020</t>
  </si>
  <si>
    <t>MMR017021</t>
  </si>
  <si>
    <t>MMR017022</t>
  </si>
  <si>
    <t>MMR017001</t>
  </si>
  <si>
    <t>MMR007001</t>
  </si>
  <si>
    <t>MMR007011</t>
  </si>
  <si>
    <t>MMR008014</t>
  </si>
  <si>
    <t>MMR008006</t>
  </si>
  <si>
    <t>MMR008003</t>
  </si>
  <si>
    <t>MMR008001</t>
  </si>
  <si>
    <t>MMR008013</t>
  </si>
  <si>
    <t>MMR007003</t>
  </si>
  <si>
    <t>MMR007008</t>
  </si>
  <si>
    <t>MMR007005</t>
  </si>
  <si>
    <t>MMR008012</t>
  </si>
  <si>
    <t>MMR008009</t>
  </si>
  <si>
    <t>MMR008010</t>
  </si>
  <si>
    <t>MMR008007</t>
  </si>
  <si>
    <t>MMR008008</t>
  </si>
  <si>
    <t>MMR005029</t>
  </si>
  <si>
    <t>MMR005007</t>
  </si>
  <si>
    <t>MMR005008</t>
  </si>
  <si>
    <t>MMR005017</t>
  </si>
  <si>
    <t>MMR005024</t>
  </si>
  <si>
    <t>MMR005013</t>
  </si>
  <si>
    <t>MMR005021</t>
  </si>
  <si>
    <t>MMR005009</t>
  </si>
  <si>
    <t>MMR005012</t>
  </si>
  <si>
    <t>MMR005005</t>
  </si>
  <si>
    <t>MMR005014</t>
  </si>
  <si>
    <t>MMR005006</t>
  </si>
  <si>
    <t>MMR005028</t>
  </si>
  <si>
    <t>MMR005027</t>
  </si>
  <si>
    <t>MMR005031</t>
  </si>
  <si>
    <t>MMR005018</t>
  </si>
  <si>
    <t>MMR005003</t>
  </si>
  <si>
    <t>MMR005016</t>
  </si>
  <si>
    <t>MMR005030</t>
  </si>
  <si>
    <t>MMR005015</t>
  </si>
  <si>
    <t>MMR001008</t>
  </si>
  <si>
    <t>MMR001009</t>
  </si>
  <si>
    <t>MMR001007</t>
  </si>
  <si>
    <t>MMR015014</t>
  </si>
  <si>
    <t>MMR015017</t>
  </si>
  <si>
    <t>MMR014005</t>
  </si>
  <si>
    <t>MMR015004</t>
  </si>
  <si>
    <t>MMR016009</t>
  </si>
  <si>
    <t>MMR016011</t>
  </si>
  <si>
    <t>MMR016008</t>
  </si>
  <si>
    <t>MMR010011</t>
  </si>
  <si>
    <t>MMR010012</t>
  </si>
  <si>
    <t>MMR010010</t>
  </si>
  <si>
    <t>MMR010022</t>
  </si>
  <si>
    <t>MMR010017</t>
  </si>
  <si>
    <t>MMR010018</t>
  </si>
  <si>
    <t>MMR004006</t>
  </si>
  <si>
    <t>MMR004002</t>
  </si>
  <si>
    <t>MMR004009</t>
  </si>
  <si>
    <t>MMR004004</t>
  </si>
  <si>
    <t>MMR004001</t>
  </si>
  <si>
    <t>MMR004005</t>
  </si>
  <si>
    <t>MMR004008</t>
  </si>
  <si>
    <t>MMR004007</t>
  </si>
  <si>
    <t>MMR011009</t>
  </si>
  <si>
    <t>MMR011010</t>
  </si>
  <si>
    <t>MMR011007</t>
  </si>
  <si>
    <t>MMR009008</t>
  </si>
  <si>
    <t>MMR009001</t>
  </si>
  <si>
    <t>MMR009025</t>
  </si>
  <si>
    <t>MMR009023</t>
  </si>
  <si>
    <t>MMR009011</t>
  </si>
  <si>
    <t>MMR009019</t>
  </si>
  <si>
    <t>MMR009002</t>
  </si>
  <si>
    <t>MMR009003</t>
  </si>
  <si>
    <t>MMR009007</t>
  </si>
  <si>
    <t>MMR009010</t>
  </si>
  <si>
    <t>MMR009009</t>
  </si>
  <si>
    <t>MMR009012</t>
  </si>
  <si>
    <t>MMR009017</t>
  </si>
  <si>
    <t>MMR009015</t>
  </si>
  <si>
    <t>MMR009016</t>
  </si>
  <si>
    <t>MMR009018</t>
  </si>
  <si>
    <t>MMR009022</t>
  </si>
  <si>
    <t>MMR013007</t>
  </si>
  <si>
    <t>MMR013003</t>
  </si>
  <si>
    <t>MMR013004</t>
  </si>
  <si>
    <t>MMR013020</t>
  </si>
  <si>
    <t>MMR013005</t>
  </si>
  <si>
    <t>MMR007014</t>
  </si>
  <si>
    <t>NgatheiChaung</t>
  </si>
  <si>
    <t>Samee</t>
  </si>
  <si>
    <t>Okkan</t>
  </si>
  <si>
    <t>MMR009013</t>
  </si>
  <si>
    <t>Taikkyi &amp; Okkan</t>
  </si>
  <si>
    <t>SR Entry Data</t>
  </si>
  <si>
    <t>Summary data from Tsp</t>
  </si>
  <si>
    <t>Ministry of Social Welfare, Relief and Resettlement' s Response on Flood happened in June 2015 by Township 
 (Source - Department of Relief and Resettlement (RRD))</t>
  </si>
  <si>
    <t>June 24 to 28</t>
  </si>
  <si>
    <t>Rakhine Total</t>
  </si>
  <si>
    <t>State_Region</t>
  </si>
  <si>
    <t>TS_Pcode</t>
  </si>
  <si>
    <t>Bogale</t>
  </si>
  <si>
    <t>MMR017024</t>
  </si>
  <si>
    <t>Dedaye</t>
  </si>
  <si>
    <t>MMR017026</t>
  </si>
  <si>
    <t>Einme</t>
  </si>
  <si>
    <t>MMR017015</t>
  </si>
  <si>
    <t>Kayah</t>
  </si>
  <si>
    <t>Kyaiklat</t>
  </si>
  <si>
    <t>MMR017025</t>
  </si>
  <si>
    <t>Labutta</t>
  </si>
  <si>
    <t>MMR017016</t>
  </si>
  <si>
    <t>Mawlamyinegyun</t>
  </si>
  <si>
    <t>MMR017018</t>
  </si>
  <si>
    <t>Pyapon</t>
  </si>
  <si>
    <t>MMR017023</t>
  </si>
  <si>
    <t>Wakema</t>
  </si>
  <si>
    <t>MMR017017</t>
  </si>
  <si>
    <t>Daik-U</t>
  </si>
  <si>
    <t>MMR007007</t>
  </si>
  <si>
    <t>Kyauktaga</t>
  </si>
  <si>
    <t>MMR007006</t>
  </si>
  <si>
    <t>Oktwin</t>
  </si>
  <si>
    <t>MMR007013</t>
  </si>
  <si>
    <t>Paukkhaung</t>
  </si>
  <si>
    <t>MMR008002</t>
  </si>
  <si>
    <t>Paungde</t>
  </si>
  <si>
    <t>MMR008004</t>
  </si>
  <si>
    <t>Phyu</t>
  </si>
  <si>
    <t>MMR007012</t>
  </si>
  <si>
    <t>Taungoo</t>
  </si>
  <si>
    <t>MMR007009</t>
  </si>
  <si>
    <t>Thanatpin</t>
  </si>
  <si>
    <t>MMR007002</t>
  </si>
  <si>
    <t>Waw</t>
  </si>
  <si>
    <t>MMR007004</t>
  </si>
  <si>
    <t>Yedashe</t>
  </si>
  <si>
    <t>MMR007010</t>
  </si>
  <si>
    <t>Thantlang</t>
  </si>
  <si>
    <t>MMR004003</t>
  </si>
  <si>
    <t>Bhamo</t>
  </si>
  <si>
    <t>MMR001010</t>
  </si>
  <si>
    <t>Chipwi</t>
  </si>
  <si>
    <t>MMR001005</t>
  </si>
  <si>
    <t>Injangyang</t>
  </si>
  <si>
    <t>MMR001003</t>
  </si>
  <si>
    <t>Khaunglanhpu</t>
  </si>
  <si>
    <t>MMR001018</t>
  </si>
  <si>
    <t>Machanbaw</t>
  </si>
  <si>
    <t>MMR001016</t>
  </si>
  <si>
    <t>Mansi</t>
  </si>
  <si>
    <t>MMR001013</t>
  </si>
  <si>
    <t>Momauk</t>
  </si>
  <si>
    <t>MMR001012</t>
  </si>
  <si>
    <t>Myitkyina</t>
  </si>
  <si>
    <t>MMR001001</t>
  </si>
  <si>
    <t>Nawngmun</t>
  </si>
  <si>
    <t>MMR001017</t>
  </si>
  <si>
    <t>Puta-O</t>
  </si>
  <si>
    <t>MMR001014</t>
  </si>
  <si>
    <t>Shwegu</t>
  </si>
  <si>
    <t>MMR001011</t>
  </si>
  <si>
    <t>Sumprabum</t>
  </si>
  <si>
    <t>MMR001015</t>
  </si>
  <si>
    <t>Tanai</t>
  </si>
  <si>
    <t>MMR001004</t>
  </si>
  <si>
    <t>Tsawlaw</t>
  </si>
  <si>
    <t>MMR001006</t>
  </si>
  <si>
    <t>Waingmaw</t>
  </si>
  <si>
    <t>MMR001002</t>
  </si>
  <si>
    <t>Bawlakhe</t>
  </si>
  <si>
    <t>MMR002005</t>
  </si>
  <si>
    <t>Demoso</t>
  </si>
  <si>
    <t>MMR002002</t>
  </si>
  <si>
    <t>Hpasawng</t>
  </si>
  <si>
    <t>MMR002006</t>
  </si>
  <si>
    <t>Hpruso</t>
  </si>
  <si>
    <t>MMR002003</t>
  </si>
  <si>
    <t>Loikaw</t>
  </si>
  <si>
    <t>MMR002001</t>
  </si>
  <si>
    <t>Mese</t>
  </si>
  <si>
    <t>MMR002007</t>
  </si>
  <si>
    <t>Shadaw</t>
  </si>
  <si>
    <t>MMR002004</t>
  </si>
  <si>
    <t>Kawkareik</t>
  </si>
  <si>
    <t>MMR003006</t>
  </si>
  <si>
    <t>Kyainseikgyi</t>
  </si>
  <si>
    <t>MMR003007</t>
  </si>
  <si>
    <t>Myawaddy</t>
  </si>
  <si>
    <t>MMR003005</t>
  </si>
  <si>
    <t>Thandaunggyi</t>
  </si>
  <si>
    <t>MMR003004</t>
  </si>
  <si>
    <t>Mindon</t>
  </si>
  <si>
    <t>MMR009014</t>
  </si>
  <si>
    <t>Myaing</t>
  </si>
  <si>
    <t>MMR009020</t>
  </si>
  <si>
    <t>Myothit</t>
  </si>
  <si>
    <t>MMR009005</t>
  </si>
  <si>
    <t>Natmauk</t>
  </si>
  <si>
    <t>MMR009006</t>
  </si>
  <si>
    <t>Pauk</t>
  </si>
  <si>
    <t>MMR009021</t>
  </si>
  <si>
    <t>Taungdwingyi</t>
  </si>
  <si>
    <t>MMR009004</t>
  </si>
  <si>
    <t>Tilin</t>
  </si>
  <si>
    <t>MMR009024</t>
  </si>
  <si>
    <t>Amarapura</t>
  </si>
  <si>
    <t>MMR010006</t>
  </si>
  <si>
    <t>Aungmyaythazan</t>
  </si>
  <si>
    <t>MMR010001</t>
  </si>
  <si>
    <t>Chanayethazan</t>
  </si>
  <si>
    <t>MMR010002</t>
  </si>
  <si>
    <t>Chanmyathazi</t>
  </si>
  <si>
    <t>MMR010004</t>
  </si>
  <si>
    <t>Kyaukpadaung</t>
  </si>
  <si>
    <t>MMR010020</t>
  </si>
  <si>
    <t>Kyaukse</t>
  </si>
  <si>
    <t>MMR010013</t>
  </si>
  <si>
    <t>Madaya</t>
  </si>
  <si>
    <t>MMR010009</t>
  </si>
  <si>
    <t>Mahaaungmyay</t>
  </si>
  <si>
    <t>MMR010003</t>
  </si>
  <si>
    <t>Mahlaing</t>
  </si>
  <si>
    <t>MMR010029</t>
  </si>
  <si>
    <t>Meiktila</t>
  </si>
  <si>
    <t>MMR010028</t>
  </si>
  <si>
    <t>Myittha</t>
  </si>
  <si>
    <t>MMR010015</t>
  </si>
  <si>
    <t>Natogyi</t>
  </si>
  <si>
    <t>MMR010019</t>
  </si>
  <si>
    <t>Ngazun</t>
  </si>
  <si>
    <t>MMR010021</t>
  </si>
  <si>
    <t>Patheingyi</t>
  </si>
  <si>
    <t>MMR010007</t>
  </si>
  <si>
    <t>Pyawbwe</t>
  </si>
  <si>
    <t>MMR010024</t>
  </si>
  <si>
    <t>Pyigyitagon</t>
  </si>
  <si>
    <t>MMR010005</t>
  </si>
  <si>
    <t>Pyinoolwin</t>
  </si>
  <si>
    <t>MMR010008</t>
  </si>
  <si>
    <t>Sintgaing</t>
  </si>
  <si>
    <t>MMR010014</t>
  </si>
  <si>
    <t>Tada-U</t>
  </si>
  <si>
    <t>MMR010016</t>
  </si>
  <si>
    <t>Thazi</t>
  </si>
  <si>
    <t>MMR010030</t>
  </si>
  <si>
    <t>Wundwin</t>
  </si>
  <si>
    <t>MMR010031</t>
  </si>
  <si>
    <t>Yamethin</t>
  </si>
  <si>
    <t>MMR010023</t>
  </si>
  <si>
    <t>Chaungzon</t>
  </si>
  <si>
    <t>MMR011003</t>
  </si>
  <si>
    <t>Kyaikmaraw</t>
  </si>
  <si>
    <t>MMR011002</t>
  </si>
  <si>
    <t>Mawlamyine</t>
  </si>
  <si>
    <t>MMR011001</t>
  </si>
  <si>
    <t>Mudon</t>
  </si>
  <si>
    <t>MMR011005</t>
  </si>
  <si>
    <t>Paung</t>
  </si>
  <si>
    <t>MMR011008</t>
  </si>
  <si>
    <t>Thanbyuzayat</t>
  </si>
  <si>
    <t>MMR011004</t>
  </si>
  <si>
    <t>Ye</t>
  </si>
  <si>
    <t>MMR011006</t>
  </si>
  <si>
    <t>Ramree</t>
  </si>
  <si>
    <t>MMR012013</t>
  </si>
  <si>
    <t>Banmauk</t>
  </si>
  <si>
    <t>MMR005023</t>
  </si>
  <si>
    <t>Hkamti</t>
  </si>
  <si>
    <t>MMR005033</t>
  </si>
  <si>
    <t>Homalin</t>
  </si>
  <si>
    <t>MMR005034</t>
  </si>
  <si>
    <t>Katha</t>
  </si>
  <si>
    <t>MMR005020</t>
  </si>
  <si>
    <t>Lahe</t>
  </si>
  <si>
    <t>MMR005036</t>
  </si>
  <si>
    <t>Lay Shi</t>
  </si>
  <si>
    <t>MMR005035</t>
  </si>
  <si>
    <t>Nanyun</t>
  </si>
  <si>
    <t>MMR005037</t>
  </si>
  <si>
    <t>Pale</t>
  </si>
  <si>
    <t>MMR005019</t>
  </si>
  <si>
    <t>Paungbyin</t>
  </si>
  <si>
    <t>MMR005032</t>
  </si>
  <si>
    <t>Pinlebu</t>
  </si>
  <si>
    <t>MMR005026</t>
  </si>
  <si>
    <t>Shwebo</t>
  </si>
  <si>
    <t>MMR005004</t>
  </si>
  <si>
    <t>Tabayin</t>
  </si>
  <si>
    <t>MMR005010</t>
  </si>
  <si>
    <t>Taze</t>
  </si>
  <si>
    <t>MMR005011</t>
  </si>
  <si>
    <t>Tigyaing</t>
  </si>
  <si>
    <t>MMR005022</t>
  </si>
  <si>
    <t>Aik Chan (Ai' Chun)</t>
  </si>
  <si>
    <t>MMR015311</t>
  </si>
  <si>
    <t>Chinshwehaw Sub-township (Kokang SAZ)</t>
  </si>
  <si>
    <t>MMR015203</t>
  </si>
  <si>
    <t>Hkun Mar (Hkwin Ma)</t>
  </si>
  <si>
    <t>MMR015306</t>
  </si>
  <si>
    <t>Ho Tawng (Ho Tao)</t>
  </si>
  <si>
    <t>MMR016320</t>
  </si>
  <si>
    <t>Hopang</t>
  </si>
  <si>
    <t>MMR015021</t>
  </si>
  <si>
    <t>Hopong</t>
  </si>
  <si>
    <t>MMR014003</t>
  </si>
  <si>
    <t>Hsawng Hpa (Saun Pha)</t>
  </si>
  <si>
    <t>MMR015305</t>
  </si>
  <si>
    <t>Hseni</t>
  </si>
  <si>
    <t>MMR015002</t>
  </si>
  <si>
    <t>Hsihseng</t>
  </si>
  <si>
    <t>MMR014004</t>
  </si>
  <si>
    <t>Ka Lawng Hpar</t>
  </si>
  <si>
    <t>MMR015310</t>
  </si>
  <si>
    <t>Kawng Min Hsang</t>
  </si>
  <si>
    <t>MMR015304</t>
  </si>
  <si>
    <t>Kengtung</t>
  </si>
  <si>
    <t>MMR016001</t>
  </si>
  <si>
    <t>Konkyan</t>
  </si>
  <si>
    <t>MMR015023</t>
  </si>
  <si>
    <t>Konkyan (Kokang SAZ)</t>
  </si>
  <si>
    <t>MMR015201</t>
  </si>
  <si>
    <t>Kunhing</t>
  </si>
  <si>
    <t>MMR014014</t>
  </si>
  <si>
    <t>Kunlong</t>
  </si>
  <si>
    <t>MMR015020</t>
  </si>
  <si>
    <t>Kutkai</t>
  </si>
  <si>
    <t>MMR015011</t>
  </si>
  <si>
    <t>Kyaukme</t>
  </si>
  <si>
    <t>MMR015012</t>
  </si>
  <si>
    <t>Kyethi</t>
  </si>
  <si>
    <t>MMR014015</t>
  </si>
  <si>
    <t>Laihka</t>
  </si>
  <si>
    <t>MMR014012</t>
  </si>
  <si>
    <t>Langkho</t>
  </si>
  <si>
    <t>MMR014018</t>
  </si>
  <si>
    <t>Lashio</t>
  </si>
  <si>
    <t>MMR015001</t>
  </si>
  <si>
    <t>Laukkaing</t>
  </si>
  <si>
    <t>MMR015022</t>
  </si>
  <si>
    <t>Laukkaing (Kokang SAZ)</t>
  </si>
  <si>
    <t>MMR015202</t>
  </si>
  <si>
    <t>Lawksawk</t>
  </si>
  <si>
    <t>MMR014008</t>
  </si>
  <si>
    <t>Lin Haw</t>
  </si>
  <si>
    <t>MMR015309</t>
  </si>
  <si>
    <t>Loilen</t>
  </si>
  <si>
    <t>MMR014011</t>
  </si>
  <si>
    <t>Long Htan</t>
  </si>
  <si>
    <t>MMR015307</t>
  </si>
  <si>
    <t>Mabein</t>
  </si>
  <si>
    <t>MMR015018</t>
  </si>
  <si>
    <t>Man Man Hseng</t>
  </si>
  <si>
    <t>MMR015313</t>
  </si>
  <si>
    <t>Man Tun</t>
  </si>
  <si>
    <t>MMR015303</t>
  </si>
  <si>
    <t>Manton</t>
  </si>
  <si>
    <t>MMR015019</t>
  </si>
  <si>
    <t>Matman</t>
  </si>
  <si>
    <t>MMR015024</t>
  </si>
  <si>
    <t>Mawkmai</t>
  </si>
  <si>
    <t>MMR014020</t>
  </si>
  <si>
    <t>Mong Hpen</t>
  </si>
  <si>
    <t>MMR016319</t>
  </si>
  <si>
    <t>Mong Kar</t>
  </si>
  <si>
    <t>MMR016322</t>
  </si>
  <si>
    <t>Mong Pawk</t>
  </si>
  <si>
    <t>MMR016321</t>
  </si>
  <si>
    <t>Monghpyak</t>
  </si>
  <si>
    <t>MMR016010</t>
  </si>
  <si>
    <t>Monghsat</t>
  </si>
  <si>
    <t>MMR016006</t>
  </si>
  <si>
    <t>Monghsu</t>
  </si>
  <si>
    <t>MMR014017</t>
  </si>
  <si>
    <t>Mongkaing</t>
  </si>
  <si>
    <t>MMR014016</t>
  </si>
  <si>
    <t>Mongkhet</t>
  </si>
  <si>
    <t>MMR016002</t>
  </si>
  <si>
    <t>Mongla</t>
  </si>
  <si>
    <t>MMR016005</t>
  </si>
  <si>
    <t>Mongmao</t>
  </si>
  <si>
    <t>MMR015008</t>
  </si>
  <si>
    <t>Mongnai</t>
  </si>
  <si>
    <t>MMR014019</t>
  </si>
  <si>
    <t>Mongpan</t>
  </si>
  <si>
    <t>MMR014021</t>
  </si>
  <si>
    <t>Mongping</t>
  </si>
  <si>
    <t>MMR016007</t>
  </si>
  <si>
    <t>Mongyai</t>
  </si>
  <si>
    <t>MMR015003</t>
  </si>
  <si>
    <t>Mongyang</t>
  </si>
  <si>
    <t>MMR016003</t>
  </si>
  <si>
    <t>Muse</t>
  </si>
  <si>
    <t>MMR015009</t>
  </si>
  <si>
    <t>Nam Hkam Wu</t>
  </si>
  <si>
    <t>MMR015315</t>
  </si>
  <si>
    <t>Nam Hpai</t>
  </si>
  <si>
    <t>MMR016323</t>
  </si>
  <si>
    <t>Nam Tit</t>
  </si>
  <si>
    <t>MMR015301</t>
  </si>
  <si>
    <t>Namhkan</t>
  </si>
  <si>
    <t>MMR015010</t>
  </si>
  <si>
    <t>Namhsan</t>
  </si>
  <si>
    <t>MMR015016</t>
  </si>
  <si>
    <t>Namtu</t>
  </si>
  <si>
    <t>MMR015015</t>
  </si>
  <si>
    <t>Nansang</t>
  </si>
  <si>
    <t>MMR014013</t>
  </si>
  <si>
    <t>Nar Kawng</t>
  </si>
  <si>
    <t>MMR015316</t>
  </si>
  <si>
    <t>Nar Wee (Na Wi)</t>
  </si>
  <si>
    <t>MMR015302</t>
  </si>
  <si>
    <t>Narphan</t>
  </si>
  <si>
    <t>MMR015006</t>
  </si>
  <si>
    <t>Nawng Hkit</t>
  </si>
  <si>
    <t>MMR015314</t>
  </si>
  <si>
    <t>Nawnghkio</t>
  </si>
  <si>
    <t>MMR015013</t>
  </si>
  <si>
    <t>Nyaungshwe</t>
  </si>
  <si>
    <t>MMR014002</t>
  </si>
  <si>
    <t>Pang Hkam</t>
  </si>
  <si>
    <t>MMR015317</t>
  </si>
  <si>
    <t>Pang Yang</t>
  </si>
  <si>
    <t>MMR015318</t>
  </si>
  <si>
    <t>Pangsang</t>
  </si>
  <si>
    <t>MMR015005</t>
  </si>
  <si>
    <t>Pangwaun</t>
  </si>
  <si>
    <t>MMR015007</t>
  </si>
  <si>
    <t>Pekon</t>
  </si>
  <si>
    <t>MMR014010</t>
  </si>
  <si>
    <t>Pindaya</t>
  </si>
  <si>
    <t>MMR014006</t>
  </si>
  <si>
    <t>Pinlaung</t>
  </si>
  <si>
    <t>MMR014009</t>
  </si>
  <si>
    <t>Taunggyi</t>
  </si>
  <si>
    <t>MMR014001</t>
  </si>
  <si>
    <t>Yawng Lin</t>
  </si>
  <si>
    <t>MMR015308</t>
  </si>
  <si>
    <t>Yin Pang</t>
  </si>
  <si>
    <t>MMR015312</t>
  </si>
  <si>
    <t>Ywangan</t>
  </si>
  <si>
    <t>MMR014007</t>
  </si>
  <si>
    <t>Bokpyin</t>
  </si>
  <si>
    <t>MMR006010</t>
  </si>
  <si>
    <t>Kawthoung</t>
  </si>
  <si>
    <t>MMR006009</t>
  </si>
  <si>
    <t>Kyunsu</t>
  </si>
  <si>
    <t>MMR006006</t>
  </si>
  <si>
    <t>Launglon</t>
  </si>
  <si>
    <t>MMR006002</t>
  </si>
  <si>
    <t>Myeik</t>
  </si>
  <si>
    <t>MMR006005</t>
  </si>
  <si>
    <t>Palaw</t>
  </si>
  <si>
    <t>MMR006007</t>
  </si>
  <si>
    <t>MMR006008</t>
  </si>
  <si>
    <t>Thayetchaung</t>
  </si>
  <si>
    <t>MMR006003</t>
  </si>
  <si>
    <t>Yebyu</t>
  </si>
  <si>
    <t>MMR006004</t>
  </si>
  <si>
    <t>Ahlone</t>
  </si>
  <si>
    <t>MMR013037</t>
  </si>
  <si>
    <t>Bahan</t>
  </si>
  <si>
    <t>MMR013044</t>
  </si>
  <si>
    <t>Botahtaung</t>
  </si>
  <si>
    <t>MMR013017</t>
  </si>
  <si>
    <t>Cocokyun</t>
  </si>
  <si>
    <t>MMR013032</t>
  </si>
  <si>
    <t>Dagon</t>
  </si>
  <si>
    <t>MMR013043</t>
  </si>
  <si>
    <t>Dagon Myothit (North)</t>
  </si>
  <si>
    <t>MMR013019</t>
  </si>
  <si>
    <t>Dagon Myothit (Seikkan)</t>
  </si>
  <si>
    <t>MMR013021</t>
  </si>
  <si>
    <t>Dagon Myothit (South)</t>
  </si>
  <si>
    <t>MMR013018</t>
  </si>
  <si>
    <t>Dala</t>
  </si>
  <si>
    <t>MMR013030</t>
  </si>
  <si>
    <t>Dawbon</t>
  </si>
  <si>
    <t>MMR013014</t>
  </si>
  <si>
    <t>Hlaing</t>
  </si>
  <si>
    <t>MMR013040</t>
  </si>
  <si>
    <t>Hlaingtharya</t>
  </si>
  <si>
    <t>MMR013008</t>
  </si>
  <si>
    <t>MMR013006</t>
  </si>
  <si>
    <t>Insein</t>
  </si>
  <si>
    <t>MMR013001</t>
  </si>
  <si>
    <t>Kamaryut</t>
  </si>
  <si>
    <t>MMR013041</t>
  </si>
  <si>
    <t>Kawhmu</t>
  </si>
  <si>
    <t>MMR013028</t>
  </si>
  <si>
    <t>Kayan</t>
  </si>
  <si>
    <t>MMR013026</t>
  </si>
  <si>
    <t>Kungyangon</t>
  </si>
  <si>
    <t>MMR013029</t>
  </si>
  <si>
    <t>Kyauktada</t>
  </si>
  <si>
    <t>MMR013033</t>
  </si>
  <si>
    <t>Kyauktan</t>
  </si>
  <si>
    <t>MMR013024</t>
  </si>
  <si>
    <t>Kyeemyindaing</t>
  </si>
  <si>
    <t>MMR013038</t>
  </si>
  <si>
    <t>Lanmadaw</t>
  </si>
  <si>
    <t>MMR013035</t>
  </si>
  <si>
    <t>Latha</t>
  </si>
  <si>
    <t>MMR013036</t>
  </si>
  <si>
    <t>Mayangone</t>
  </si>
  <si>
    <t>MMR013042</t>
  </si>
  <si>
    <t>Mingaladon</t>
  </si>
  <si>
    <t>MMR013002</t>
  </si>
  <si>
    <t>Mingalartaungnyunt</t>
  </si>
  <si>
    <t>MMR013022</t>
  </si>
  <si>
    <t>North Okkalapa</t>
  </si>
  <si>
    <t>MMR013012</t>
  </si>
  <si>
    <t>Pabedan</t>
  </si>
  <si>
    <t>MMR013034</t>
  </si>
  <si>
    <t>Pazundaung</t>
  </si>
  <si>
    <t>MMR013016</t>
  </si>
  <si>
    <t>Sanchaung</t>
  </si>
  <si>
    <t>MMR013039</t>
  </si>
  <si>
    <t>Seikgyikanaungto</t>
  </si>
  <si>
    <t>MMR013031</t>
  </si>
  <si>
    <t>Seikkan</t>
  </si>
  <si>
    <t>MMR013045</t>
  </si>
  <si>
    <t>South Okkalapa</t>
  </si>
  <si>
    <t>MMR013011</t>
  </si>
  <si>
    <t>Tamwe</t>
  </si>
  <si>
    <t>MMR013015</t>
  </si>
  <si>
    <t>Thaketa</t>
  </si>
  <si>
    <t>MMR013013</t>
  </si>
  <si>
    <t>Thanlyin</t>
  </si>
  <si>
    <t>MMR013023</t>
  </si>
  <si>
    <t>Thingangyun</t>
  </si>
  <si>
    <t>MMR013009</t>
  </si>
  <si>
    <t>Thongwa</t>
  </si>
  <si>
    <t>MMR013025</t>
  </si>
  <si>
    <t>Twantay</t>
  </si>
  <si>
    <t>MMR013027</t>
  </si>
  <si>
    <t>Yankin</t>
  </si>
  <si>
    <t>MMR013010</t>
  </si>
  <si>
    <t>Mindat Total</t>
  </si>
  <si>
    <t>Yekyi Total</t>
  </si>
  <si>
    <t>Ministry of Social Welfare, Relief and Resettlement' s Response on Flood happened in June/July/August 2015 
by State/Region as of 17 August 2015 (Source - Department of Relief and Resettlement (RRD))</t>
  </si>
  <si>
    <t>Ministry of Social Welfare, Relief and Resettlement' s Response on Flood happened in June/July/August 2015 by Township 
as of 17 August 2015 (Source - Department of Relief and Resettlement (RRD))</t>
  </si>
  <si>
    <t>Ministry of Social Welfare, Relief and Resettlement' s Response on Flood happened in July/August 2015 by State/Region as of 17 August 2015 (Source - Department of Relief and Resettlement (RRD))</t>
  </si>
  <si>
    <t>July 16 to August 17</t>
  </si>
  <si>
    <t>Ministry of Social Welfare, Relief and Resettlement' s Response on Flood happened in July/August 2015 by Township 
as of 17 August 2015 (Source - Department of Relief and Resettlement (RRD))</t>
  </si>
  <si>
    <t xml:space="preserve">Kindly be noted that total number of population (census 2014) of Rakhine State is more than 1 million compared with the total number of Rakhine townships population mentioned in Tsp_Jul_Aug Sheet.  The reason are:
1) Ramee is not affected township
2) Added the estimates of population NOT enumerated in the census in the State Total
3) the estimates of population NOT enumerated by township is not available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</si>
</sst>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b/>
      <sz val="14"/>
      <color rgb="FFFF0000"/>
      <name val="Calibri"/>
      <family val="2"/>
      <scheme val="minor"/>
    </font>
    <font>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82">
    <xf numFmtId="0" fontId="0" fillId="0" borderId="0" xfId="0"/>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0" borderId="2" xfId="0" applyBorder="1"/>
    <xf numFmtId="3" fontId="0" fillId="0" borderId="2" xfId="0" applyNumberFormat="1" applyBorder="1"/>
    <xf numFmtId="4" fontId="0" fillId="0" borderId="2" xfId="0" applyNumberFormat="1" applyBorder="1"/>
    <xf numFmtId="3" fontId="0" fillId="0" borderId="0" xfId="0" applyNumberFormat="1"/>
    <xf numFmtId="0" fontId="0" fillId="0" borderId="2" xfId="0" applyFill="1" applyBorder="1"/>
    <xf numFmtId="0" fontId="2" fillId="0" borderId="1" xfId="0" applyFont="1" applyBorder="1" applyAlignment="1">
      <alignment vertical="center"/>
    </xf>
    <xf numFmtId="0" fontId="1" fillId="2" borderId="4" xfId="0" applyFont="1" applyFill="1" applyBorder="1" applyAlignment="1">
      <alignment horizontal="center" vertical="center" wrapText="1"/>
    </xf>
    <xf numFmtId="0" fontId="1" fillId="2" borderId="2" xfId="0" applyFont="1" applyFill="1" applyBorder="1" applyAlignment="1">
      <alignment vertical="center"/>
    </xf>
    <xf numFmtId="0" fontId="1" fillId="2" borderId="5" xfId="0" applyFont="1" applyFill="1" applyBorder="1" applyAlignment="1">
      <alignment horizontal="center" vertical="center"/>
    </xf>
    <xf numFmtId="164" fontId="0" fillId="0" borderId="2" xfId="0" applyNumberFormat="1" applyFill="1" applyBorder="1"/>
    <xf numFmtId="3" fontId="0" fillId="0" borderId="2" xfId="0" applyNumberFormat="1" applyFill="1" applyBorder="1"/>
    <xf numFmtId="4" fontId="0" fillId="0" borderId="2" xfId="0" applyNumberFormat="1" applyFill="1" applyBorder="1"/>
    <xf numFmtId="0" fontId="0" fillId="0" borderId="0" xfId="0" applyFill="1"/>
    <xf numFmtId="164" fontId="0" fillId="0" borderId="2" xfId="0" applyNumberFormat="1" applyBorder="1"/>
    <xf numFmtId="3" fontId="0" fillId="4" borderId="2" xfId="0" applyNumberFormat="1" applyFont="1" applyFill="1" applyBorder="1" applyAlignment="1">
      <alignment horizontal="right" vertical="center" wrapText="1"/>
    </xf>
    <xf numFmtId="3" fontId="0" fillId="0" borderId="0" xfId="0" applyNumberFormat="1" applyFill="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3" fontId="0" fillId="0"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2" xfId="0" applyFont="1" applyFill="1" applyBorder="1" applyAlignment="1">
      <alignment vertical="center"/>
    </xf>
    <xf numFmtId="0" fontId="3" fillId="5" borderId="5"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2" xfId="0" applyFont="1" applyFill="1" applyBorder="1" applyAlignment="1">
      <alignment vertical="center"/>
    </xf>
    <xf numFmtId="0" fontId="3" fillId="6" borderId="5" xfId="0" applyFont="1" applyFill="1" applyBorder="1" applyAlignment="1">
      <alignment horizontal="center" vertical="center"/>
    </xf>
    <xf numFmtId="0" fontId="3" fillId="6" borderId="2" xfId="0" applyFont="1" applyFill="1" applyBorder="1" applyAlignment="1">
      <alignment vertical="center" wrapText="1"/>
    </xf>
    <xf numFmtId="0" fontId="1" fillId="7" borderId="2" xfId="0" applyFont="1" applyFill="1" applyBorder="1"/>
    <xf numFmtId="164" fontId="1" fillId="7" borderId="2" xfId="0" applyNumberFormat="1" applyFont="1" applyFill="1" applyBorder="1"/>
    <xf numFmtId="3" fontId="1" fillId="7" borderId="2" xfId="0" applyNumberFormat="1" applyFont="1" applyFill="1" applyBorder="1"/>
    <xf numFmtId="0" fontId="0" fillId="0" borderId="2" xfId="0" applyNumberFormat="1" applyBorder="1"/>
    <xf numFmtId="0" fontId="1" fillId="7" borderId="2" xfId="0" applyNumberFormat="1" applyFont="1" applyFill="1" applyBorder="1"/>
    <xf numFmtId="1" fontId="0" fillId="0" borderId="2" xfId="0" applyNumberFormat="1" applyBorder="1"/>
    <xf numFmtId="1" fontId="1" fillId="7" borderId="2" xfId="0" applyNumberFormat="1" applyFont="1" applyFill="1" applyBorder="1"/>
    <xf numFmtId="0" fontId="0" fillId="0" borderId="0" xfId="0" applyFill="1" applyBorder="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0" borderId="1" xfId="0" applyFont="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0" borderId="6" xfId="0" applyFont="1" applyBorder="1" applyAlignment="1">
      <alignment horizontal="left"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2" fontId="0" fillId="0" borderId="2"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CU~1/AppData/Local/Temp/MoSWRR_Response_on_Flood_with_Census_Population_16Aug2015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_Total"/>
      <sheetName val="Tsp_Total"/>
      <sheetName val="SR_Jul_Aug"/>
      <sheetName val="Tsp_Jul_Aug"/>
      <sheetName val="SR_Jun"/>
      <sheetName val="Tsp_Jun"/>
      <sheetName val="Sheet2 (2)"/>
      <sheetName val="Checking"/>
      <sheetName val="Sheet2"/>
    </sheetNames>
    <sheetDataSet>
      <sheetData sheetId="0"/>
      <sheetData sheetId="1"/>
      <sheetData sheetId="2">
        <row r="4">
          <cell r="D4" t="str">
            <v>Number</v>
          </cell>
        </row>
        <row r="16">
          <cell r="K16"/>
        </row>
      </sheetData>
      <sheetData sheetId="3"/>
      <sheetData sheetId="4">
        <row r="4">
          <cell r="D4" t="str">
            <v>Number</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8"/>
  <sheetViews>
    <sheetView tabSelected="1" zoomScaleNormal="100" workbookViewId="0">
      <pane ySplit="4" topLeftCell="A5" activePane="bottomLeft" state="frozen"/>
      <selection activeCell="B17" sqref="B17"/>
      <selection pane="bottomLeft"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8" customWidth="1"/>
    <col min="6" max="6" width="10.28515625" customWidth="1"/>
    <col min="7" max="7" width="9.140625" customWidth="1"/>
    <col min="8" max="8" width="6.5703125" bestFit="1" customWidth="1"/>
    <col min="9" max="10" width="10.140625" bestFit="1" customWidth="1"/>
    <col min="11" max="12" width="11.140625" bestFit="1" customWidth="1"/>
    <col min="13" max="13" width="10" customWidth="1"/>
    <col min="14" max="15" width="11.140625" bestFit="1" customWidth="1"/>
  </cols>
  <sheetData>
    <row r="1" spans="1:14" ht="47.1" customHeight="1" x14ac:dyDescent="0.25">
      <c r="A1" s="43" t="s">
        <v>758</v>
      </c>
      <c r="B1" s="43"/>
      <c r="C1" s="43"/>
      <c r="D1" s="43"/>
      <c r="E1" s="43"/>
      <c r="F1" s="43"/>
      <c r="G1" s="43"/>
      <c r="H1" s="43"/>
      <c r="I1" s="43"/>
      <c r="J1" s="43"/>
      <c r="K1" s="43"/>
      <c r="L1" s="43"/>
      <c r="M1" s="43"/>
      <c r="N1" s="43"/>
    </row>
    <row r="2" spans="1:14" ht="79.5" customHeight="1" x14ac:dyDescent="0.25">
      <c r="A2" s="50" t="s">
        <v>763</v>
      </c>
      <c r="B2" s="50"/>
      <c r="C2" s="50"/>
      <c r="D2" s="50"/>
      <c r="E2" s="50"/>
      <c r="F2" s="50"/>
      <c r="G2" s="50"/>
      <c r="H2" s="50"/>
      <c r="I2" s="50"/>
      <c r="J2" s="50"/>
      <c r="K2" s="50"/>
      <c r="L2" s="50"/>
      <c r="M2" s="50"/>
      <c r="N2" s="50"/>
    </row>
    <row r="3" spans="1:14" ht="30.75" customHeight="1" x14ac:dyDescent="0.25">
      <c r="A3" s="44" t="s">
        <v>0</v>
      </c>
      <c r="B3" s="45" t="s">
        <v>1</v>
      </c>
      <c r="C3" s="47" t="s">
        <v>2</v>
      </c>
      <c r="D3" s="49" t="s">
        <v>3</v>
      </c>
      <c r="E3" s="49"/>
      <c r="F3" s="44" t="s">
        <v>4</v>
      </c>
      <c r="G3" s="44"/>
      <c r="H3" s="44" t="s">
        <v>5</v>
      </c>
      <c r="I3" s="44" t="s">
        <v>6</v>
      </c>
      <c r="J3" s="44"/>
      <c r="K3" s="44"/>
      <c r="L3" s="44"/>
      <c r="M3" s="44"/>
      <c r="N3" s="44"/>
    </row>
    <row r="4" spans="1:14" ht="31.5" customHeight="1" x14ac:dyDescent="0.25">
      <c r="A4" s="44"/>
      <c r="B4" s="46"/>
      <c r="C4" s="48"/>
      <c r="D4" s="42" t="s">
        <v>7</v>
      </c>
      <c r="E4" s="42" t="s">
        <v>8</v>
      </c>
      <c r="F4" s="42" t="s">
        <v>9</v>
      </c>
      <c r="G4" s="41" t="s">
        <v>10</v>
      </c>
      <c r="H4" s="44"/>
      <c r="I4" s="41" t="s">
        <v>11</v>
      </c>
      <c r="J4" s="41" t="s">
        <v>12</v>
      </c>
      <c r="K4" s="41" t="s">
        <v>13</v>
      </c>
      <c r="L4" s="41" t="s">
        <v>14</v>
      </c>
      <c r="M4" s="42" t="s">
        <v>15</v>
      </c>
      <c r="N4" s="41" t="s">
        <v>16</v>
      </c>
    </row>
    <row r="5" spans="1:14" ht="17.25" customHeight="1" x14ac:dyDescent="0.25">
      <c r="A5" s="3" t="s">
        <v>17</v>
      </c>
      <c r="B5" s="3" t="s">
        <v>18</v>
      </c>
      <c r="C5" s="4">
        <v>3188963</v>
      </c>
      <c r="D5" s="4">
        <f>SR_Jul_Aug!D5+SR_Jun!D5</f>
        <v>111568</v>
      </c>
      <c r="E5" s="81">
        <f>D5/C5*100</f>
        <v>3.4985667754690164</v>
      </c>
      <c r="F5" s="4">
        <f>SR_Jul_Aug!F5+SR_Jun!F5</f>
        <v>10874</v>
      </c>
      <c r="G5" s="4">
        <f>SR_Jul_Aug!G5+SR_Jun!G5</f>
        <v>18595</v>
      </c>
      <c r="H5" s="4">
        <f>SR_Jul_Aug!H5+SR_Jun!H5</f>
        <v>62</v>
      </c>
      <c r="I5" s="4">
        <f>SR_Jul_Aug!I5+SR_Jun!I5</f>
        <v>2835000</v>
      </c>
      <c r="J5" s="4">
        <f>SR_Jul_Aug!J5+SR_Jun!J5</f>
        <v>2835840</v>
      </c>
      <c r="K5" s="4">
        <f>SR_Jul_Aug!K5+SR_Jun!K5</f>
        <v>40300000</v>
      </c>
      <c r="L5" s="4">
        <f>SR_Jul_Aug!L5+SR_Jun!L5</f>
        <v>84073308</v>
      </c>
      <c r="M5" s="4">
        <f>SR_Jul_Aug!M5+SR_Jun!M5</f>
        <v>6100000</v>
      </c>
      <c r="N5" s="4">
        <f>SUM(I5:M5)</f>
        <v>136144148</v>
      </c>
    </row>
    <row r="6" spans="1:14" ht="17.25" customHeight="1" x14ac:dyDescent="0.25">
      <c r="A6" s="3" t="s">
        <v>19</v>
      </c>
      <c r="B6" s="3" t="s">
        <v>20</v>
      </c>
      <c r="C6" s="4">
        <v>5320299</v>
      </c>
      <c r="D6" s="4">
        <f>SR_Jul_Aug!D6</f>
        <v>354092</v>
      </c>
      <c r="E6" s="81">
        <f t="shared" ref="E6:E18" si="0">D6/C6*100</f>
        <v>6.6554906030657293</v>
      </c>
      <c r="F6" s="4">
        <f>SR_Jul_Aug!F6</f>
        <v>1561</v>
      </c>
      <c r="G6" s="4">
        <f>SR_Jul_Aug!G6</f>
        <v>65683</v>
      </c>
      <c r="H6" s="4">
        <f>SR_Jul_Aug!H6</f>
        <v>19</v>
      </c>
      <c r="I6" s="4">
        <f>SR_Jul_Aug!I6</f>
        <v>39873150</v>
      </c>
      <c r="J6" s="4">
        <f>SR_Jul_Aug!J6</f>
        <v>0</v>
      </c>
      <c r="K6" s="4">
        <f>SR_Jul_Aug!K6</f>
        <v>1750000</v>
      </c>
      <c r="L6" s="4">
        <f>SR_Jul_Aug!L6</f>
        <v>55274060</v>
      </c>
      <c r="M6" s="4">
        <f>SR_Jul_Aug!M6</f>
        <v>1300000</v>
      </c>
      <c r="N6" s="4">
        <f>SUM(I6:M6)</f>
        <v>98197210</v>
      </c>
    </row>
    <row r="7" spans="1:14" ht="17.25" customHeight="1" x14ac:dyDescent="0.25">
      <c r="A7" s="3" t="s">
        <v>21</v>
      </c>
      <c r="B7" s="3" t="s">
        <v>22</v>
      </c>
      <c r="C7" s="4">
        <v>3912711</v>
      </c>
      <c r="D7" s="4">
        <f>SR_Jul_Aug!D7</f>
        <v>308046</v>
      </c>
      <c r="E7" s="81">
        <f t="shared" si="0"/>
        <v>7.8729556054612777</v>
      </c>
      <c r="F7" s="4">
        <f>SR_Jul_Aug!F7</f>
        <v>464</v>
      </c>
      <c r="G7" s="4">
        <f>SR_Jul_Aug!G7</f>
        <v>63223</v>
      </c>
      <c r="H7" s="4">
        <f>SR_Jul_Aug!H7</f>
        <v>2</v>
      </c>
      <c r="I7" s="4">
        <f>SR_Jul_Aug!I7</f>
        <v>5760000</v>
      </c>
      <c r="J7" s="4">
        <f>SR_Jul_Aug!J7</f>
        <v>0</v>
      </c>
      <c r="K7" s="4">
        <f>SR_Jul_Aug!K7</f>
        <v>100000000</v>
      </c>
      <c r="L7" s="4">
        <f>SR_Jul_Aug!L7</f>
        <v>57352650</v>
      </c>
      <c r="M7" s="4">
        <f>SR_Jul_Aug!M7</f>
        <v>0</v>
      </c>
      <c r="N7" s="4">
        <f t="shared" ref="N7:N18" si="1">SUM(I7:M7)</f>
        <v>163112650</v>
      </c>
    </row>
    <row r="8" spans="1:14" ht="17.25" customHeight="1" x14ac:dyDescent="0.25">
      <c r="A8" s="3" t="s">
        <v>23</v>
      </c>
      <c r="B8" s="3" t="s">
        <v>24</v>
      </c>
      <c r="C8" s="4">
        <v>478690</v>
      </c>
      <c r="D8" s="4">
        <f>SR_Jul_Aug!D8</f>
        <v>13087</v>
      </c>
      <c r="E8" s="81">
        <f t="shared" si="0"/>
        <v>2.7339196557270884</v>
      </c>
      <c r="F8" s="4">
        <f>SR_Jul_Aug!F8</f>
        <v>2423</v>
      </c>
      <c r="G8" s="4">
        <f>SR_Jul_Aug!G8</f>
        <v>2654</v>
      </c>
      <c r="H8" s="4">
        <f>SR_Jul_Aug!H8</f>
        <v>5</v>
      </c>
      <c r="I8" s="4">
        <f>SR_Jul_Aug!I8</f>
        <v>0</v>
      </c>
      <c r="J8" s="4">
        <f>SR_Jul_Aug!J8</f>
        <v>0</v>
      </c>
      <c r="K8" s="4">
        <f>SR_Jul_Aug!K8</f>
        <v>0</v>
      </c>
      <c r="L8" s="4">
        <f>SR_Jul_Aug!L8</f>
        <v>485468</v>
      </c>
      <c r="M8" s="4">
        <f>SR_Jul_Aug!M8</f>
        <v>100000</v>
      </c>
      <c r="N8" s="4">
        <f t="shared" si="1"/>
        <v>585468</v>
      </c>
    </row>
    <row r="9" spans="1:14" ht="17.25" customHeight="1" x14ac:dyDescent="0.25">
      <c r="A9" s="3" t="s">
        <v>25</v>
      </c>
      <c r="B9" s="3" t="s">
        <v>26</v>
      </c>
      <c r="C9" s="4">
        <v>6175123</v>
      </c>
      <c r="D9" s="4">
        <f>SR_Jul_Aug!D9+SR_Jun!D8</f>
        <v>485508</v>
      </c>
      <c r="E9" s="81">
        <f t="shared" si="0"/>
        <v>7.8623211229962546</v>
      </c>
      <c r="F9" s="4">
        <f>SR_Jul_Aug!F9+SR_Jun!F8</f>
        <v>351</v>
      </c>
      <c r="G9" s="4">
        <f>SR_Jul_Aug!G9+SR_Jun!G8</f>
        <v>120018</v>
      </c>
      <c r="H9" s="4">
        <f>SR_Jul_Aug!H9+SR_Jun!H8</f>
        <v>4</v>
      </c>
      <c r="I9" s="4">
        <f>SR_Jul_Aug!I9+SR_Jun!I8</f>
        <v>16197950</v>
      </c>
      <c r="J9" s="4">
        <f>SR_Jul_Aug!J9+SR_Jun!J8</f>
        <v>0</v>
      </c>
      <c r="K9" s="4">
        <f>SR_Jul_Aug!K9+SR_Jun!K8</f>
        <v>400000</v>
      </c>
      <c r="L9" s="4">
        <f>SR_Jul_Aug!L9+SR_Jun!L8</f>
        <v>42501054</v>
      </c>
      <c r="M9" s="4">
        <f>SR_Jul_Aug!M9+SR_Jun!M8</f>
        <v>100000</v>
      </c>
      <c r="N9" s="4">
        <f>SUM(I9:M9)</f>
        <v>59199004</v>
      </c>
    </row>
    <row r="10" spans="1:14" ht="17.25" customHeight="1" x14ac:dyDescent="0.25">
      <c r="A10" s="3" t="s">
        <v>27</v>
      </c>
      <c r="B10" s="3" t="s">
        <v>28</v>
      </c>
      <c r="C10" s="4">
        <v>4863455</v>
      </c>
      <c r="D10" s="4">
        <f>SR_Jul_Aug!D10+SR_Jun!D9</f>
        <v>177315</v>
      </c>
      <c r="E10" s="81">
        <f t="shared" si="0"/>
        <v>3.6458649252434743</v>
      </c>
      <c r="F10" s="4">
        <f>SR_Jul_Aug!F10+SR_Jun!F9</f>
        <v>227</v>
      </c>
      <c r="G10" s="4">
        <f>SR_Jul_Aug!G10+SR_Jun!G9</f>
        <v>87957</v>
      </c>
      <c r="H10" s="4">
        <f>SR_Jul_Aug!H10+SR_Jun!H9</f>
        <v>2</v>
      </c>
      <c r="I10" s="4">
        <f>SR_Jul_Aug!I10+SR_Jun!I9</f>
        <v>0</v>
      </c>
      <c r="J10" s="4">
        <f>SR_Jul_Aug!J10+SR_Jun!J9</f>
        <v>0</v>
      </c>
      <c r="K10" s="4">
        <f>SR_Jul_Aug!K10+SR_Jun!K9</f>
        <v>0</v>
      </c>
      <c r="L10" s="4">
        <f>SR_Jul_Aug!L10+SR_Jun!L9</f>
        <v>30693372</v>
      </c>
      <c r="M10" s="4">
        <f>SR_Jul_Aug!M10+SR_Jun!M9</f>
        <v>0</v>
      </c>
      <c r="N10" s="4">
        <f>SUM(I10:M10)</f>
        <v>30693372</v>
      </c>
    </row>
    <row r="11" spans="1:14" ht="17.25" customHeight="1" x14ac:dyDescent="0.25">
      <c r="A11" s="3" t="s">
        <v>29</v>
      </c>
      <c r="B11" s="3" t="s">
        <v>30</v>
      </c>
      <c r="C11" s="4">
        <v>6145588</v>
      </c>
      <c r="D11" s="4">
        <f>SR_Jul_Aug!D11</f>
        <v>15612</v>
      </c>
      <c r="E11" s="81">
        <f t="shared" si="0"/>
        <v>0.2540359034806759</v>
      </c>
      <c r="F11" s="4">
        <f>SR_Jul_Aug!F11</f>
        <v>188</v>
      </c>
      <c r="G11" s="4">
        <f>SR_Jul_Aug!G11</f>
        <v>3755</v>
      </c>
      <c r="H11" s="4">
        <f>SR_Jul_Aug!H11</f>
        <v>12</v>
      </c>
      <c r="I11" s="4">
        <f>SR_Jul_Aug!I11</f>
        <v>9436500</v>
      </c>
      <c r="J11" s="4">
        <f>SR_Jul_Aug!J11</f>
        <v>0</v>
      </c>
      <c r="K11" s="4">
        <f>SR_Jul_Aug!K11</f>
        <v>4900000</v>
      </c>
      <c r="L11" s="4">
        <f>SR_Jul_Aug!L11</f>
        <v>30525610</v>
      </c>
      <c r="M11" s="4">
        <f>SR_Jul_Aug!M11</f>
        <v>1100000</v>
      </c>
      <c r="N11" s="4">
        <f t="shared" si="1"/>
        <v>45962110</v>
      </c>
    </row>
    <row r="12" spans="1:14" ht="17.25" customHeight="1" x14ac:dyDescent="0.25">
      <c r="A12" s="3" t="s">
        <v>31</v>
      </c>
      <c r="B12" s="3" t="s">
        <v>32</v>
      </c>
      <c r="C12" s="4">
        <v>1572657</v>
      </c>
      <c r="D12" s="4">
        <f>SR_Jul_Aug!D12+SR_Jun!D7</f>
        <v>7714</v>
      </c>
      <c r="E12" s="81">
        <f t="shared" si="0"/>
        <v>0.49050746602723927</v>
      </c>
      <c r="F12" s="4">
        <f>SR_Jul_Aug!F12+SR_Jun!F7</f>
        <v>0</v>
      </c>
      <c r="G12" s="4">
        <f>SR_Jul_Aug!G12+SR_Jun!G7</f>
        <v>1471</v>
      </c>
      <c r="H12" s="4">
        <f>SR_Jul_Aug!H12+SR_Jun!H7</f>
        <v>0</v>
      </c>
      <c r="I12" s="4">
        <f>SR_Jul_Aug!I12+SR_Jun!I7</f>
        <v>6524400</v>
      </c>
      <c r="J12" s="4">
        <f>SR_Jul_Aug!J12+SR_Jun!J7</f>
        <v>8250390</v>
      </c>
      <c r="K12" s="4">
        <f>SR_Jul_Aug!K12+SR_Jun!K7</f>
        <v>0</v>
      </c>
      <c r="L12" s="4">
        <f>SR_Jul_Aug!L12+SR_Jun!L7</f>
        <v>0</v>
      </c>
      <c r="M12" s="4">
        <f>SR_Jul_Aug!M12+SR_Jun!M7</f>
        <v>0</v>
      </c>
      <c r="N12" s="4">
        <f>SUM(I12:M12)</f>
        <v>14774790</v>
      </c>
    </row>
    <row r="13" spans="1:14" ht="17.25" customHeight="1" x14ac:dyDescent="0.25">
      <c r="A13" s="3" t="s">
        <v>33</v>
      </c>
      <c r="B13" s="3" t="s">
        <v>34</v>
      </c>
      <c r="C13" s="4">
        <v>1689654</v>
      </c>
      <c r="D13" s="4">
        <f>SR_Jul_Aug!D13</f>
        <v>6219</v>
      </c>
      <c r="E13" s="81">
        <f t="shared" si="0"/>
        <v>0.36806352069713683</v>
      </c>
      <c r="F13" s="4">
        <f>SR_Jul_Aug!F13</f>
        <v>50</v>
      </c>
      <c r="G13" s="4">
        <f>SR_Jul_Aug!G13</f>
        <v>1145</v>
      </c>
      <c r="H13" s="4">
        <f>SR_Jul_Aug!H13</f>
        <v>1</v>
      </c>
      <c r="I13" s="4">
        <f>SR_Jul_Aug!I13</f>
        <v>12950300</v>
      </c>
      <c r="J13" s="4">
        <f>SR_Jul_Aug!J13</f>
        <v>0</v>
      </c>
      <c r="K13" s="4">
        <f>SR_Jul_Aug!K13</f>
        <v>2500000</v>
      </c>
      <c r="L13" s="4">
        <f>SR_Jul_Aug!L13</f>
        <v>2910540</v>
      </c>
      <c r="M13" s="4">
        <f>SR_Jul_Aug!M13</f>
        <v>100000</v>
      </c>
      <c r="N13" s="4">
        <f t="shared" si="1"/>
        <v>18460840</v>
      </c>
    </row>
    <row r="14" spans="1:14" ht="17.25" customHeight="1" x14ac:dyDescent="0.25">
      <c r="A14" s="3" t="s">
        <v>35</v>
      </c>
      <c r="B14" s="3" t="s">
        <v>36</v>
      </c>
      <c r="C14" s="4">
        <v>5815384</v>
      </c>
      <c r="D14" s="4">
        <f>SR_Jul_Aug!D14</f>
        <v>7611</v>
      </c>
      <c r="E14" s="81">
        <f t="shared" si="0"/>
        <v>0.1308769979764019</v>
      </c>
      <c r="F14" s="4">
        <f>SR_Jul_Aug!F14</f>
        <v>127</v>
      </c>
      <c r="G14" s="4">
        <f>SR_Jul_Aug!G14</f>
        <v>1486</v>
      </c>
      <c r="H14" s="4">
        <f>SR_Jul_Aug!H14</f>
        <v>9</v>
      </c>
      <c r="I14" s="4">
        <f>SR_Jul_Aug!I14</f>
        <v>89100</v>
      </c>
      <c r="J14" s="4">
        <f>SR_Jul_Aug!J14</f>
        <v>0</v>
      </c>
      <c r="K14" s="4">
        <f>SR_Jul_Aug!K14</f>
        <v>1000000</v>
      </c>
      <c r="L14" s="4">
        <f>SR_Jul_Aug!L14</f>
        <v>5099722</v>
      </c>
      <c r="M14" s="4">
        <f>SR_Jul_Aug!M14</f>
        <v>500000</v>
      </c>
      <c r="N14" s="4">
        <f t="shared" si="1"/>
        <v>6688822</v>
      </c>
    </row>
    <row r="15" spans="1:14" ht="17.25" customHeight="1" x14ac:dyDescent="0.25">
      <c r="A15" s="3" t="s">
        <v>37</v>
      </c>
      <c r="B15" s="3" t="s">
        <v>38</v>
      </c>
      <c r="C15" s="4">
        <v>2050282</v>
      </c>
      <c r="D15" s="4">
        <f>SR_Jul_Aug!D15</f>
        <v>6632</v>
      </c>
      <c r="E15" s="81">
        <f t="shared" si="0"/>
        <v>0.32346769858975494</v>
      </c>
      <c r="F15" s="4">
        <f>SR_Jul_Aug!F15</f>
        <v>0</v>
      </c>
      <c r="G15" s="4">
        <f>SR_Jul_Aug!G15</f>
        <v>1515</v>
      </c>
      <c r="H15" s="4">
        <f>SR_Jul_Aug!H15</f>
        <v>0</v>
      </c>
      <c r="I15" s="4">
        <f>SR_Jul_Aug!I15</f>
        <v>0</v>
      </c>
      <c r="J15" s="4">
        <f>SR_Jul_Aug!J15</f>
        <v>4158000</v>
      </c>
      <c r="K15" s="4">
        <f>SR_Jul_Aug!K15</f>
        <v>0</v>
      </c>
      <c r="L15" s="4">
        <f>SR_Jul_Aug!L15</f>
        <v>2349570</v>
      </c>
      <c r="M15" s="4">
        <f>SR_Jul_Aug!M15</f>
        <v>0</v>
      </c>
      <c r="N15" s="4">
        <f t="shared" si="1"/>
        <v>6507570</v>
      </c>
    </row>
    <row r="16" spans="1:14" ht="17.25" customHeight="1" x14ac:dyDescent="0.25">
      <c r="A16" s="3" t="s">
        <v>39</v>
      </c>
      <c r="B16" s="3" t="s">
        <v>40</v>
      </c>
      <c r="C16" s="4">
        <v>7355075</v>
      </c>
      <c r="D16" s="4">
        <f>SR_Jul_Aug!D16</f>
        <v>63271</v>
      </c>
      <c r="E16" s="81">
        <f t="shared" si="0"/>
        <v>0.8602359595245459</v>
      </c>
      <c r="F16" s="4">
        <f>SR_Jul_Aug!F16</f>
        <v>27</v>
      </c>
      <c r="G16" s="4">
        <f>SR_Jul_Aug!G16</f>
        <v>16162</v>
      </c>
      <c r="H16" s="4">
        <f>SR_Jul_Aug!H16</f>
        <v>1</v>
      </c>
      <c r="I16" s="4">
        <f>SR_Jul_Aug!I16</f>
        <v>16650</v>
      </c>
      <c r="J16" s="4">
        <f>SR_Jul_Aug!J16</f>
        <v>0</v>
      </c>
      <c r="K16" s="4">
        <f>SR_Jul_Aug!K16</f>
        <v>0</v>
      </c>
      <c r="L16" s="4">
        <f>SR_Jul_Aug!L16</f>
        <v>10552740</v>
      </c>
      <c r="M16" s="4">
        <f>SR_Jul_Aug!M16</f>
        <v>0</v>
      </c>
      <c r="N16" s="4">
        <f t="shared" si="1"/>
        <v>10569390</v>
      </c>
    </row>
    <row r="17" spans="1:15" ht="17.25" customHeight="1" x14ac:dyDescent="0.25">
      <c r="A17" s="3" t="s">
        <v>41</v>
      </c>
      <c r="B17" s="3" t="s">
        <v>42</v>
      </c>
      <c r="C17" s="4">
        <v>1406434</v>
      </c>
      <c r="D17" s="4">
        <v>264</v>
      </c>
      <c r="E17" s="81">
        <f t="shared" si="0"/>
        <v>1.8770877268325423E-2</v>
      </c>
      <c r="F17" s="4"/>
      <c r="G17" s="4">
        <v>56</v>
      </c>
      <c r="H17" s="4"/>
      <c r="I17" s="4">
        <v>174600</v>
      </c>
      <c r="J17" s="4"/>
      <c r="K17" s="4">
        <f>[1]SR_Jul_Aug!K16</f>
        <v>0</v>
      </c>
      <c r="L17" s="4">
        <v>455280</v>
      </c>
      <c r="M17" s="4"/>
      <c r="N17" s="4">
        <f t="shared" si="1"/>
        <v>629880</v>
      </c>
    </row>
    <row r="18" spans="1:15" ht="17.25" customHeight="1" x14ac:dyDescent="0.25">
      <c r="A18" s="3" t="s">
        <v>16</v>
      </c>
      <c r="B18" s="3"/>
      <c r="C18" s="4">
        <f>SUM(C5:C17)</f>
        <v>49974315</v>
      </c>
      <c r="D18" s="4">
        <f>SUM(D5:D17)</f>
        <v>1556939</v>
      </c>
      <c r="E18" s="81">
        <f t="shared" si="0"/>
        <v>3.1154784212650037</v>
      </c>
      <c r="F18" s="4">
        <f>SUM(F5:F17)</f>
        <v>16292</v>
      </c>
      <c r="G18" s="4">
        <f t="shared" ref="G18:M18" si="2">SUM(G5:G17)</f>
        <v>383720</v>
      </c>
      <c r="H18" s="4">
        <f t="shared" si="2"/>
        <v>117</v>
      </c>
      <c r="I18" s="4">
        <f t="shared" si="2"/>
        <v>93857650</v>
      </c>
      <c r="J18" s="4">
        <f t="shared" si="2"/>
        <v>15244230</v>
      </c>
      <c r="K18" s="4">
        <f t="shared" si="2"/>
        <v>150850000</v>
      </c>
      <c r="L18" s="4">
        <f t="shared" si="2"/>
        <v>322273374</v>
      </c>
      <c r="M18" s="4">
        <f t="shared" si="2"/>
        <v>9300000</v>
      </c>
      <c r="N18" s="4">
        <f t="shared" si="1"/>
        <v>591525254</v>
      </c>
      <c r="O18" s="6"/>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39"/>
  <sheetViews>
    <sheetView zoomScaleNormal="100" workbookViewId="0">
      <pane ySplit="3" topLeftCell="A4" activePane="bottomLeft" state="frozen"/>
      <selection activeCell="H17" sqref="H17"/>
      <selection pane="bottomLeft" activeCell="A4" sqref="A4"/>
    </sheetView>
  </sheetViews>
  <sheetFormatPr defaultRowHeight="15" x14ac:dyDescent="0.25"/>
  <cols>
    <col min="1" max="1" width="9.5703125" customWidth="1"/>
    <col min="2" max="2" width="13.7109375"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28515625" bestFit="1" customWidth="1"/>
    <col min="11" max="12" width="10.140625" bestFit="1" customWidth="1"/>
    <col min="13" max="13" width="11.7109375" bestFit="1" customWidth="1"/>
    <col min="14" max="14" width="11.140625" bestFit="1" customWidth="1"/>
    <col min="15" max="15" width="10.140625" customWidth="1"/>
    <col min="16" max="16" width="12.7109375" bestFit="1" customWidth="1"/>
    <col min="17" max="17" width="16.42578125" customWidth="1"/>
  </cols>
  <sheetData>
    <row r="1" spans="1:17" ht="46.5" customHeight="1" x14ac:dyDescent="0.25">
      <c r="A1" s="43" t="s">
        <v>759</v>
      </c>
      <c r="B1" s="43"/>
      <c r="C1" s="43"/>
      <c r="D1" s="43"/>
      <c r="E1" s="43"/>
      <c r="F1" s="43"/>
      <c r="G1" s="43"/>
      <c r="H1" s="43"/>
      <c r="I1" s="43"/>
      <c r="J1" s="43"/>
      <c r="K1" s="43"/>
      <c r="L1" s="43"/>
      <c r="M1" s="43"/>
      <c r="N1" s="43"/>
      <c r="O1" s="43"/>
      <c r="P1" s="43"/>
      <c r="Q1" s="43"/>
    </row>
    <row r="2" spans="1:17" ht="17.25" customHeight="1" x14ac:dyDescent="0.25">
      <c r="A2" s="44" t="s">
        <v>0</v>
      </c>
      <c r="B2" s="45" t="s">
        <v>44</v>
      </c>
      <c r="C2" s="45" t="s">
        <v>45</v>
      </c>
      <c r="D2" s="51" t="s">
        <v>46</v>
      </c>
      <c r="E2" s="47" t="s">
        <v>2</v>
      </c>
      <c r="F2" s="49" t="s">
        <v>3</v>
      </c>
      <c r="G2" s="49"/>
      <c r="H2" s="44" t="s">
        <v>4</v>
      </c>
      <c r="I2" s="44"/>
      <c r="J2" s="44" t="s">
        <v>5</v>
      </c>
      <c r="K2" s="53" t="s">
        <v>47</v>
      </c>
      <c r="L2" s="54"/>
      <c r="M2" s="54"/>
      <c r="N2" s="54"/>
      <c r="O2" s="55"/>
      <c r="P2" s="44" t="s">
        <v>16</v>
      </c>
      <c r="Q2" s="44" t="s">
        <v>48</v>
      </c>
    </row>
    <row r="3" spans="1:17" ht="42" customHeight="1" x14ac:dyDescent="0.25">
      <c r="A3" s="44"/>
      <c r="B3" s="46"/>
      <c r="C3" s="46"/>
      <c r="D3" s="52"/>
      <c r="E3" s="48"/>
      <c r="F3" s="9" t="s">
        <v>7</v>
      </c>
      <c r="G3" s="9" t="s">
        <v>8</v>
      </c>
      <c r="H3" s="1" t="s">
        <v>9</v>
      </c>
      <c r="I3" s="10" t="s">
        <v>10</v>
      </c>
      <c r="J3" s="44"/>
      <c r="K3" s="2" t="s">
        <v>11</v>
      </c>
      <c r="L3" s="2" t="s">
        <v>12</v>
      </c>
      <c r="M3" s="2" t="s">
        <v>13</v>
      </c>
      <c r="N3" s="11" t="s">
        <v>14</v>
      </c>
      <c r="O3" s="1" t="s">
        <v>15</v>
      </c>
      <c r="P3" s="44"/>
      <c r="Q3" s="44"/>
    </row>
    <row r="4" spans="1:17" s="15" customFormat="1" ht="15" customHeight="1" x14ac:dyDescent="0.25">
      <c r="A4" s="7" t="s">
        <v>17</v>
      </c>
      <c r="B4" s="7" t="s">
        <v>49</v>
      </c>
      <c r="C4" s="7" t="s">
        <v>184</v>
      </c>
      <c r="D4" s="12">
        <v>42212</v>
      </c>
      <c r="E4" s="13">
        <v>168963</v>
      </c>
      <c r="F4" s="13">
        <f>Tsp_Jul_Aug!F5</f>
        <v>6049</v>
      </c>
      <c r="G4" s="14">
        <f>F4/E4*100</f>
        <v>3.580073743955777</v>
      </c>
      <c r="H4" s="13">
        <f>Tsp_Jul_Aug!H5</f>
        <v>1200</v>
      </c>
      <c r="I4" s="13">
        <f>Tsp_Jul_Aug!I5</f>
        <v>907</v>
      </c>
      <c r="J4" s="13">
        <f>Tsp_Jul_Aug!J5</f>
        <v>16</v>
      </c>
      <c r="K4" s="13">
        <f>Tsp_Jul_Aug!K5</f>
        <v>0</v>
      </c>
      <c r="L4" s="13">
        <f>Tsp_Jul_Aug!L5</f>
        <v>0</v>
      </c>
      <c r="M4" s="13">
        <f>Tsp_Jul_Aug!M5</f>
        <v>0</v>
      </c>
      <c r="N4" s="13">
        <f>Tsp_Jul_Aug!N5</f>
        <v>7723100</v>
      </c>
      <c r="O4" s="13">
        <f>Tsp_Jul_Aug!O5</f>
        <v>1500000</v>
      </c>
      <c r="P4" s="13">
        <f>SUM(K4:O4)</f>
        <v>9223100</v>
      </c>
      <c r="Q4" s="7"/>
    </row>
    <row r="5" spans="1:17" s="15" customFormat="1" ht="15.75" customHeight="1" x14ac:dyDescent="0.25">
      <c r="A5" s="7" t="s">
        <v>17</v>
      </c>
      <c r="B5" s="7" t="s">
        <v>50</v>
      </c>
      <c r="C5" s="7" t="s">
        <v>185</v>
      </c>
      <c r="D5" s="12">
        <v>42179</v>
      </c>
      <c r="E5" s="13">
        <v>55265</v>
      </c>
      <c r="F5" s="13">
        <f>Tsp_Jul_Aug!F6+Tsp_Jun!F5</f>
        <v>19018</v>
      </c>
      <c r="G5" s="14">
        <f t="shared" ref="G5:G68" si="0">F5/E5*100</f>
        <v>34.412376730299464</v>
      </c>
      <c r="H5" s="13">
        <f>Tsp_Jul_Aug!H6+Tsp_Jun!H5</f>
        <v>2267</v>
      </c>
      <c r="I5" s="13">
        <f>Tsp_Jul_Aug!I6+Tsp_Jun!I5</f>
        <v>2907</v>
      </c>
      <c r="J5" s="13">
        <f>Tsp_Jul_Aug!J6+Tsp_Jun!J5</f>
        <v>18</v>
      </c>
      <c r="K5" s="13">
        <f>Tsp_Jul_Aug!K6+Tsp_Jun!K5</f>
        <v>47250</v>
      </c>
      <c r="L5" s="13">
        <f>Tsp_Jul_Aug!L6+Tsp_Jun!L5</f>
        <v>47040</v>
      </c>
      <c r="M5" s="13">
        <f>Tsp_Jul_Aug!M6+Tsp_Jun!M5</f>
        <v>800000</v>
      </c>
      <c r="N5" s="13">
        <f>Tsp_Jul_Aug!N6+Tsp_Jun!N5</f>
        <v>23345828</v>
      </c>
      <c r="O5" s="13">
        <f>Tsp_Jul_Aug!O6+Tsp_Jun!O5</f>
        <v>1800000</v>
      </c>
      <c r="P5" s="13">
        <f t="shared" ref="P5:P71" si="1">SUM(K5:O5)</f>
        <v>26040118</v>
      </c>
      <c r="Q5" s="13"/>
    </row>
    <row r="6" spans="1:17" s="15" customFormat="1" ht="15" customHeight="1" x14ac:dyDescent="0.25">
      <c r="A6" s="7" t="s">
        <v>17</v>
      </c>
      <c r="B6" s="7" t="s">
        <v>51</v>
      </c>
      <c r="C6" s="7" t="s">
        <v>186</v>
      </c>
      <c r="D6" s="12">
        <v>42180</v>
      </c>
      <c r="E6" s="13">
        <v>119564</v>
      </c>
      <c r="F6" s="13">
        <f>Tsp_Jul_Aug!F7+Tsp_Jun!F6</f>
        <v>24506</v>
      </c>
      <c r="G6" s="14">
        <f t="shared" si="0"/>
        <v>20.496135960657057</v>
      </c>
      <c r="H6" s="13">
        <f>Tsp_Jul_Aug!H7+Tsp_Jun!H6</f>
        <v>1109</v>
      </c>
      <c r="I6" s="13">
        <f>Tsp_Jul_Aug!I7+Tsp_Jun!I6</f>
        <v>4223</v>
      </c>
      <c r="J6" s="13">
        <f>Tsp_Jul_Aug!J7+Tsp_Jun!J6</f>
        <v>5</v>
      </c>
      <c r="K6" s="13">
        <f>Tsp_Jul_Aug!K7+Tsp_Jun!K6</f>
        <v>1341900</v>
      </c>
      <c r="L6" s="13">
        <f>Tsp_Jul_Aug!L7+Tsp_Jun!L6</f>
        <v>1342320</v>
      </c>
      <c r="M6" s="13">
        <f>Tsp_Jul_Aug!M7+Tsp_Jun!M6</f>
        <v>19800000</v>
      </c>
      <c r="N6" s="13">
        <f>Tsp_Jul_Aug!N7+Tsp_Jun!N6</f>
        <v>9973832</v>
      </c>
      <c r="O6" s="13">
        <f>Tsp_Jul_Aug!O7+Tsp_Jun!O6</f>
        <v>500000</v>
      </c>
      <c r="P6" s="13">
        <f t="shared" si="1"/>
        <v>32958052</v>
      </c>
      <c r="Q6" s="13"/>
    </row>
    <row r="7" spans="1:17" s="15" customFormat="1" ht="15" customHeight="1" x14ac:dyDescent="0.25">
      <c r="A7" s="7" t="s">
        <v>17</v>
      </c>
      <c r="B7" s="7" t="s">
        <v>52</v>
      </c>
      <c r="C7" s="7" t="s">
        <v>187</v>
      </c>
      <c r="D7" s="12"/>
      <c r="E7" s="13">
        <v>189936</v>
      </c>
      <c r="F7" s="13">
        <f>Tsp_Jul_Aug!F8</f>
        <v>19176</v>
      </c>
      <c r="G7" s="14">
        <f t="shared" si="0"/>
        <v>10.096032347738186</v>
      </c>
      <c r="H7" s="13">
        <f>Tsp_Jul_Aug!H8</f>
        <v>503</v>
      </c>
      <c r="I7" s="13">
        <f>Tsp_Jul_Aug!I8</f>
        <v>1029</v>
      </c>
      <c r="J7" s="13">
        <f>Tsp_Jul_Aug!J8</f>
        <v>13</v>
      </c>
      <c r="K7" s="13">
        <f>Tsp_Jul_Aug!K8</f>
        <v>0</v>
      </c>
      <c r="L7" s="13">
        <f>Tsp_Jul_Aug!L8</f>
        <v>0</v>
      </c>
      <c r="M7" s="13">
        <f>Tsp_Jul_Aug!M8</f>
        <v>0</v>
      </c>
      <c r="N7" s="13">
        <f>Tsp_Jul_Aug!N8</f>
        <v>6619800</v>
      </c>
      <c r="O7" s="13">
        <f>Tsp_Jul_Aug!O8</f>
        <v>1300000</v>
      </c>
      <c r="P7" s="13">
        <f t="shared" si="1"/>
        <v>7919800</v>
      </c>
      <c r="Q7" s="7"/>
    </row>
    <row r="8" spans="1:17" s="15" customFormat="1" ht="15" customHeight="1" x14ac:dyDescent="0.25">
      <c r="A8" s="7" t="s">
        <v>17</v>
      </c>
      <c r="B8" s="7" t="s">
        <v>53</v>
      </c>
      <c r="C8" s="7" t="s">
        <v>188</v>
      </c>
      <c r="D8" s="12">
        <v>42215</v>
      </c>
      <c r="E8" s="13">
        <v>149348</v>
      </c>
      <c r="F8" s="13">
        <f>Tsp_Jul_Aug!F9</f>
        <v>1648</v>
      </c>
      <c r="G8" s="14">
        <f t="shared" si="0"/>
        <v>1.103463052735892</v>
      </c>
      <c r="H8" s="13">
        <f>Tsp_Jul_Aug!H9</f>
        <v>681</v>
      </c>
      <c r="I8" s="13">
        <f>Tsp_Jul_Aug!I9</f>
        <v>392</v>
      </c>
      <c r="J8" s="13">
        <f>Tsp_Jul_Aug!J9</f>
        <v>0</v>
      </c>
      <c r="K8" s="13">
        <f>Tsp_Jul_Aug!K9</f>
        <v>0</v>
      </c>
      <c r="L8" s="13">
        <f>Tsp_Jul_Aug!L9</f>
        <v>0</v>
      </c>
      <c r="M8" s="13">
        <f>Tsp_Jul_Aug!M9</f>
        <v>0</v>
      </c>
      <c r="N8" s="13">
        <f>Tsp_Jul_Aug!N9</f>
        <v>2405194</v>
      </c>
      <c r="O8" s="13">
        <f>Tsp_Jul_Aug!O9</f>
        <v>0</v>
      </c>
      <c r="P8" s="13">
        <f t="shared" si="1"/>
        <v>2405194</v>
      </c>
      <c r="Q8" s="7"/>
    </row>
    <row r="9" spans="1:17" s="15" customFormat="1" ht="15" customHeight="1" x14ac:dyDescent="0.25">
      <c r="A9" s="7" t="s">
        <v>17</v>
      </c>
      <c r="B9" s="7" t="s">
        <v>54</v>
      </c>
      <c r="C9" s="7" t="s">
        <v>189</v>
      </c>
      <c r="D9" s="12">
        <v>42215</v>
      </c>
      <c r="E9" s="13">
        <v>145553</v>
      </c>
      <c r="F9" s="13">
        <f>Tsp_Jul_Aug!F10</f>
        <v>6949</v>
      </c>
      <c r="G9" s="14">
        <f t="shared" si="0"/>
        <v>4.7742059593412716</v>
      </c>
      <c r="H9" s="13">
        <f>Tsp_Jul_Aug!H10</f>
        <v>1245</v>
      </c>
      <c r="I9" s="13">
        <f>Tsp_Jul_Aug!I10</f>
        <v>1461</v>
      </c>
      <c r="J9" s="13">
        <f>Tsp_Jul_Aug!J10</f>
        <v>0</v>
      </c>
      <c r="K9" s="13">
        <f>Tsp_Jul_Aug!K10</f>
        <v>0</v>
      </c>
      <c r="L9" s="13">
        <f>Tsp_Jul_Aug!L10</f>
        <v>0</v>
      </c>
      <c r="M9" s="13">
        <f>Tsp_Jul_Aug!M10</f>
        <v>0</v>
      </c>
      <c r="N9" s="13">
        <f>Tsp_Jul_Aug!N10</f>
        <v>0</v>
      </c>
      <c r="O9" s="13">
        <f>Tsp_Jul_Aug!O10</f>
        <v>0</v>
      </c>
      <c r="P9" s="13">
        <f t="shared" si="1"/>
        <v>0</v>
      </c>
      <c r="Q9" s="7"/>
    </row>
    <row r="10" spans="1:17" s="15" customFormat="1" ht="15" customHeight="1" x14ac:dyDescent="0.25">
      <c r="A10" s="7" t="s">
        <v>17</v>
      </c>
      <c r="B10" s="7" t="s">
        <v>55</v>
      </c>
      <c r="C10" s="7" t="s">
        <v>190</v>
      </c>
      <c r="D10" s="12">
        <v>42181</v>
      </c>
      <c r="E10" s="13">
        <v>172907</v>
      </c>
      <c r="F10" s="13">
        <f>Tsp_Jul_Aug!F11+Tsp_Jun!F7</f>
        <v>11632</v>
      </c>
      <c r="G10" s="14">
        <f t="shared" si="0"/>
        <v>6.7273158403072175</v>
      </c>
      <c r="H10" s="13">
        <f>Tsp_Jul_Aug!H11+Tsp_Jun!H7</f>
        <v>818</v>
      </c>
      <c r="I10" s="13">
        <f>Tsp_Jul_Aug!I11+Tsp_Jun!I7</f>
        <v>2624</v>
      </c>
      <c r="J10" s="13">
        <f>Tsp_Jul_Aug!J11+Tsp_Jun!J7</f>
        <v>1</v>
      </c>
      <c r="K10" s="13">
        <f>Tsp_Jul_Aug!K11+Tsp_Jun!K7</f>
        <v>0</v>
      </c>
      <c r="L10" s="13">
        <f>Tsp_Jul_Aug!L11+Tsp_Jun!L7</f>
        <v>0</v>
      </c>
      <c r="M10" s="13">
        <f>Tsp_Jul_Aug!M11+Tsp_Jun!M7</f>
        <v>0</v>
      </c>
      <c r="N10" s="13">
        <f>Tsp_Jul_Aug!N11+Tsp_Jun!N7</f>
        <v>3309900</v>
      </c>
      <c r="O10" s="13">
        <f>Tsp_Jul_Aug!O11+Tsp_Jun!O7</f>
        <v>100000</v>
      </c>
      <c r="P10" s="13">
        <f t="shared" si="1"/>
        <v>3409900</v>
      </c>
      <c r="Q10" s="13"/>
    </row>
    <row r="11" spans="1:17" s="15" customFormat="1" ht="15" customHeight="1" x14ac:dyDescent="0.25">
      <c r="A11" s="7" t="s">
        <v>17</v>
      </c>
      <c r="B11" s="7" t="s">
        <v>56</v>
      </c>
      <c r="C11" s="7" t="s">
        <v>191</v>
      </c>
      <c r="D11" s="12">
        <v>42179</v>
      </c>
      <c r="E11" s="13">
        <v>40720</v>
      </c>
      <c r="F11" s="13">
        <f>Tsp_Jul_Aug!F12+Tsp_Jun!F8</f>
        <v>2715</v>
      </c>
      <c r="G11" s="14">
        <f t="shared" si="0"/>
        <v>6.6674852652259338</v>
      </c>
      <c r="H11" s="13">
        <f>Tsp_Jul_Aug!H12+Tsp_Jun!H8</f>
        <v>526</v>
      </c>
      <c r="I11" s="13">
        <f>Tsp_Jul_Aug!I12+Tsp_Jun!I8</f>
        <v>811</v>
      </c>
      <c r="J11" s="13">
        <f>Tsp_Jul_Aug!J12+Tsp_Jun!J8</f>
        <v>1</v>
      </c>
      <c r="K11" s="13">
        <f>Tsp_Jul_Aug!K12+Tsp_Jun!K8</f>
        <v>228900</v>
      </c>
      <c r="L11" s="13">
        <f>Tsp_Jul_Aug!L12+Tsp_Jun!L8</f>
        <v>228480</v>
      </c>
      <c r="M11" s="13">
        <f>Tsp_Jul_Aug!M12+Tsp_Jun!M8</f>
        <v>2200000</v>
      </c>
      <c r="N11" s="13">
        <f>Tsp_Jul_Aug!N12+Tsp_Jun!N8</f>
        <v>11402652</v>
      </c>
      <c r="O11" s="13">
        <f>Tsp_Jul_Aug!O12+Tsp_Jun!O8</f>
        <v>100000</v>
      </c>
      <c r="P11" s="13">
        <f t="shared" si="1"/>
        <v>14160032</v>
      </c>
      <c r="Q11" s="13"/>
    </row>
    <row r="12" spans="1:17" s="15" customFormat="1" ht="15" customHeight="1" x14ac:dyDescent="0.25">
      <c r="A12" s="7" t="s">
        <v>17</v>
      </c>
      <c r="B12" s="7" t="s">
        <v>57</v>
      </c>
      <c r="C12" s="7" t="s">
        <v>192</v>
      </c>
      <c r="D12" s="12">
        <v>42215</v>
      </c>
      <c r="E12" s="13">
        <v>129734</v>
      </c>
      <c r="F12" s="13">
        <f>Tsp_Jul_Aug!F13</f>
        <v>13083</v>
      </c>
      <c r="G12" s="14">
        <f t="shared" si="0"/>
        <v>10.084480552515146</v>
      </c>
      <c r="H12" s="13">
        <f>Tsp_Jul_Aug!H13</f>
        <v>662</v>
      </c>
      <c r="I12" s="13">
        <f>Tsp_Jul_Aug!I13</f>
        <v>3024</v>
      </c>
      <c r="J12" s="13">
        <f>Tsp_Jul_Aug!J13</f>
        <v>3</v>
      </c>
      <c r="K12" s="13">
        <f>Tsp_Jul_Aug!K13</f>
        <v>0</v>
      </c>
      <c r="L12" s="13">
        <f>Tsp_Jul_Aug!L13</f>
        <v>0</v>
      </c>
      <c r="M12" s="13">
        <f>Tsp_Jul_Aug!M13</f>
        <v>0</v>
      </c>
      <c r="N12" s="13">
        <f>Tsp_Jul_Aug!N13</f>
        <v>7432800</v>
      </c>
      <c r="O12" s="13">
        <f>Tsp_Jul_Aug!O13</f>
        <v>300000</v>
      </c>
      <c r="P12" s="13">
        <f t="shared" si="1"/>
        <v>7732800</v>
      </c>
      <c r="Q12" s="7"/>
    </row>
    <row r="13" spans="1:17" s="15" customFormat="1" ht="15" customHeight="1" x14ac:dyDescent="0.25">
      <c r="A13" s="7" t="s">
        <v>17</v>
      </c>
      <c r="B13" s="7" t="s">
        <v>58</v>
      </c>
      <c r="C13" s="7" t="s">
        <v>193</v>
      </c>
      <c r="D13" s="12">
        <v>42217</v>
      </c>
      <c r="E13" s="13">
        <v>112665</v>
      </c>
      <c r="F13" s="13">
        <f>Tsp_Jul_Aug!F14</f>
        <v>5350</v>
      </c>
      <c r="G13" s="14">
        <f t="shared" si="0"/>
        <v>4.748590955487507</v>
      </c>
      <c r="H13" s="13">
        <f>Tsp_Jul_Aug!H14</f>
        <v>1631</v>
      </c>
      <c r="I13" s="13">
        <f>Tsp_Jul_Aug!I14</f>
        <v>1066</v>
      </c>
      <c r="J13" s="13">
        <f>Tsp_Jul_Aug!J14</f>
        <v>3</v>
      </c>
      <c r="K13" s="13">
        <f>Tsp_Jul_Aug!K14</f>
        <v>0</v>
      </c>
      <c r="L13" s="13">
        <f>Tsp_Jul_Aug!L14</f>
        <v>0</v>
      </c>
      <c r="M13" s="13">
        <f>Tsp_Jul_Aug!M14</f>
        <v>0</v>
      </c>
      <c r="N13" s="13">
        <f>Tsp_Jul_Aug!N14</f>
        <v>3309900</v>
      </c>
      <c r="O13" s="13">
        <f>Tsp_Jul_Aug!O14</f>
        <v>300000</v>
      </c>
      <c r="P13" s="13">
        <f t="shared" si="1"/>
        <v>3609900</v>
      </c>
      <c r="Q13" s="7"/>
    </row>
    <row r="14" spans="1:17" s="15" customFormat="1" ht="15" customHeight="1" x14ac:dyDescent="0.25">
      <c r="A14" s="7" t="s">
        <v>17</v>
      </c>
      <c r="B14" s="7" t="s">
        <v>59</v>
      </c>
      <c r="C14" s="7" t="s">
        <v>194</v>
      </c>
      <c r="D14" s="12">
        <v>42217</v>
      </c>
      <c r="E14" s="13">
        <v>136828</v>
      </c>
      <c r="F14" s="13">
        <f>Tsp_Jul_Aug!F15</f>
        <v>244</v>
      </c>
      <c r="G14" s="14">
        <f t="shared" si="0"/>
        <v>0.17832607361066449</v>
      </c>
      <c r="H14" s="13">
        <f>Tsp_Jul_Aug!H15</f>
        <v>2</v>
      </c>
      <c r="I14" s="13">
        <f>Tsp_Jul_Aug!I15</f>
        <v>61</v>
      </c>
      <c r="J14" s="13">
        <f>Tsp_Jul_Aug!J15</f>
        <v>0</v>
      </c>
      <c r="K14" s="13">
        <f>Tsp_Jul_Aug!K15</f>
        <v>0</v>
      </c>
      <c r="L14" s="13">
        <f>Tsp_Jul_Aug!L15</f>
        <v>0</v>
      </c>
      <c r="M14" s="13">
        <f>Tsp_Jul_Aug!M15</f>
        <v>0</v>
      </c>
      <c r="N14" s="13">
        <f>Tsp_Jul_Aug!N15</f>
        <v>0</v>
      </c>
      <c r="O14" s="13">
        <f>Tsp_Jul_Aug!O15</f>
        <v>0</v>
      </c>
      <c r="P14" s="13">
        <f t="shared" si="1"/>
        <v>0</v>
      </c>
      <c r="Q14" s="7"/>
    </row>
    <row r="15" spans="1:17" s="15" customFormat="1" ht="15" customHeight="1" x14ac:dyDescent="0.25">
      <c r="A15" s="7" t="s">
        <v>17</v>
      </c>
      <c r="B15" s="7" t="s">
        <v>60</v>
      </c>
      <c r="C15" s="7" t="s">
        <v>195</v>
      </c>
      <c r="D15" s="12">
        <v>42217</v>
      </c>
      <c r="E15" s="13">
        <v>165343</v>
      </c>
      <c r="F15" s="13">
        <f>Tsp_Jul_Aug!F16</f>
        <v>0</v>
      </c>
      <c r="G15" s="14">
        <f t="shared" si="0"/>
        <v>0</v>
      </c>
      <c r="H15" s="13">
        <f>Tsp_Jul_Aug!H16</f>
        <v>9</v>
      </c>
      <c r="I15" s="13"/>
      <c r="J15" s="13">
        <f>Tsp_Jul_Aug!J16</f>
        <v>0</v>
      </c>
      <c r="K15" s="13">
        <f>Tsp_Jul_Aug!K16</f>
        <v>0</v>
      </c>
      <c r="L15" s="13">
        <f>Tsp_Jul_Aug!L16</f>
        <v>0</v>
      </c>
      <c r="M15" s="13">
        <f>Tsp_Jul_Aug!M16</f>
        <v>0</v>
      </c>
      <c r="N15" s="13">
        <f>Tsp_Jul_Aug!N16</f>
        <v>0</v>
      </c>
      <c r="O15" s="13">
        <f>Tsp_Jul_Aug!O16</f>
        <v>0</v>
      </c>
      <c r="P15" s="13">
        <f t="shared" si="1"/>
        <v>0</v>
      </c>
      <c r="Q15" s="7"/>
    </row>
    <row r="16" spans="1:17" s="15" customFormat="1" ht="15" customHeight="1" x14ac:dyDescent="0.25">
      <c r="A16" s="7" t="s">
        <v>17</v>
      </c>
      <c r="B16" s="7" t="s">
        <v>61</v>
      </c>
      <c r="C16" s="7" t="s">
        <v>196</v>
      </c>
      <c r="D16" s="12">
        <v>42181</v>
      </c>
      <c r="E16" s="13">
        <v>133310</v>
      </c>
      <c r="F16" s="13">
        <f>Tsp_Jul_Aug!F17+Tsp_Jun!F9</f>
        <v>296</v>
      </c>
      <c r="G16" s="14">
        <f t="shared" si="0"/>
        <v>0.22203885679993998</v>
      </c>
      <c r="H16" s="13">
        <f>Tsp_Jul_Aug!H17+Tsp_Jun!H9</f>
        <v>30</v>
      </c>
      <c r="I16" s="13">
        <f>Tsp_Jul_Aug!I17+Tsp_Jun!I9</f>
        <v>38</v>
      </c>
      <c r="J16" s="13">
        <f>Tsp_Jul_Aug!J17</f>
        <v>0</v>
      </c>
      <c r="K16" s="13">
        <f>Tsp_Jul_Aug!K17+Tsp_Jun!K9</f>
        <v>409500</v>
      </c>
      <c r="L16" s="13">
        <f>Tsp_Jul_Aug!L17+Tsp_Jun!L9</f>
        <v>409920</v>
      </c>
      <c r="M16" s="13">
        <f>Tsp_Jul_Aug!M17+Tsp_Jun!M9</f>
        <v>3700000</v>
      </c>
      <c r="N16" s="13">
        <f>Tsp_Jul_Aug!N17+Tsp_Jun!N9</f>
        <v>1235696</v>
      </c>
      <c r="O16" s="13"/>
      <c r="P16" s="13">
        <f t="shared" si="1"/>
        <v>5755116</v>
      </c>
      <c r="Q16" s="13"/>
    </row>
    <row r="17" spans="1:17" s="15" customFormat="1" ht="15" customHeight="1" x14ac:dyDescent="0.25">
      <c r="A17" s="7" t="s">
        <v>17</v>
      </c>
      <c r="B17" s="7" t="s">
        <v>62</v>
      </c>
      <c r="C17" s="7" t="s">
        <v>197</v>
      </c>
      <c r="D17" s="12">
        <v>42182</v>
      </c>
      <c r="E17" s="13">
        <v>158124</v>
      </c>
      <c r="F17" s="13">
        <f>Tsp_Jul_Aug!F18+Tsp_Jun!F10</f>
        <v>479</v>
      </c>
      <c r="G17" s="14">
        <f t="shared" si="0"/>
        <v>0.3029268169284865</v>
      </c>
      <c r="H17" s="13">
        <f>Tsp_Jul_Aug!H18+Tsp_Jun!H10</f>
        <v>138</v>
      </c>
      <c r="I17" s="13"/>
      <c r="J17" s="13">
        <f>Tsp_Jul_Aug!J18+Tsp_Jun!J10</f>
        <v>2</v>
      </c>
      <c r="K17" s="13">
        <f>Tsp_Jul_Aug!K18+Tsp_Jun!K10</f>
        <v>725550</v>
      </c>
      <c r="L17" s="13">
        <f>Tsp_Jul_Aug!L18+Tsp_Jun!L10</f>
        <v>725760</v>
      </c>
      <c r="M17" s="13">
        <f>Tsp_Jul_Aug!M18+Tsp_Jun!M10</f>
        <v>12700000</v>
      </c>
      <c r="N17" s="13">
        <f>Tsp_Jul_Aug!N18+Tsp_Jun!N10</f>
        <v>2824448</v>
      </c>
      <c r="O17" s="13">
        <f>Tsp_Jul_Aug!O18+Tsp_Jun!O10</f>
        <v>200000</v>
      </c>
      <c r="P17" s="13">
        <f t="shared" si="1"/>
        <v>17175758</v>
      </c>
      <c r="Q17" s="13"/>
    </row>
    <row r="18" spans="1:17" s="15" customFormat="1" ht="15" customHeight="1" x14ac:dyDescent="0.25">
      <c r="A18" s="7" t="s">
        <v>17</v>
      </c>
      <c r="B18" s="7" t="s">
        <v>63</v>
      </c>
      <c r="C18" s="7" t="s">
        <v>198</v>
      </c>
      <c r="D18" s="12">
        <v>42182</v>
      </c>
      <c r="E18" s="13">
        <v>65936</v>
      </c>
      <c r="F18" s="13">
        <f>Tsp_Jul_Aug!F19+Tsp_Jun!F11</f>
        <v>423</v>
      </c>
      <c r="G18" s="14">
        <f t="shared" si="0"/>
        <v>0.64153118175200197</v>
      </c>
      <c r="H18" s="13">
        <f>Tsp_Jul_Aug!H19+Tsp_Jun!H11</f>
        <v>40</v>
      </c>
      <c r="I18" s="13">
        <f>Tsp_Jul_Aug!I19+Tsp_Jun!I11</f>
        <v>52</v>
      </c>
      <c r="J18" s="13">
        <f>Tsp_Jul_Aug!J19+Tsp_Jun!J11</f>
        <v>0</v>
      </c>
      <c r="K18" s="13">
        <f>Tsp_Jul_Aug!K19+Tsp_Jun!K11</f>
        <v>81900</v>
      </c>
      <c r="L18" s="13">
        <f>Tsp_Jul_Aug!L19+Tsp_Jun!L11</f>
        <v>82320</v>
      </c>
      <c r="M18" s="13">
        <f>Tsp_Jul_Aug!M19+Tsp_Jun!M11</f>
        <v>1100000</v>
      </c>
      <c r="N18" s="13">
        <f>Tsp_Jul_Aug!N19+Tsp_Jun!N11</f>
        <v>1390158</v>
      </c>
      <c r="O18" s="13"/>
      <c r="P18" s="13">
        <f t="shared" si="1"/>
        <v>2654378</v>
      </c>
      <c r="Q18" s="13"/>
    </row>
    <row r="19" spans="1:17" s="15" customFormat="1" ht="15" customHeight="1" x14ac:dyDescent="0.25">
      <c r="A19" s="7" t="s">
        <v>17</v>
      </c>
      <c r="B19" s="7" t="s">
        <v>64</v>
      </c>
      <c r="C19" s="7" t="s">
        <v>199</v>
      </c>
      <c r="D19" s="12">
        <v>42217</v>
      </c>
      <c r="E19" s="13">
        <v>56743</v>
      </c>
      <c r="F19" s="13"/>
      <c r="G19" s="14">
        <f t="shared" si="0"/>
        <v>0</v>
      </c>
      <c r="H19" s="13">
        <v>13</v>
      </c>
      <c r="I19" s="13"/>
      <c r="J19" s="13"/>
      <c r="K19" s="13"/>
      <c r="L19" s="13"/>
      <c r="M19" s="13"/>
      <c r="N19" s="13"/>
      <c r="O19" s="13"/>
      <c r="P19" s="13">
        <f t="shared" si="1"/>
        <v>0</v>
      </c>
      <c r="Q19" s="13"/>
    </row>
    <row r="20" spans="1:17" s="15" customFormat="1" ht="15" customHeight="1" x14ac:dyDescent="0.25">
      <c r="A20" s="7" t="s">
        <v>17</v>
      </c>
      <c r="B20" s="7"/>
      <c r="C20" s="7"/>
      <c r="D20" s="12"/>
      <c r="E20" s="13"/>
      <c r="F20" s="13"/>
      <c r="G20" s="14"/>
      <c r="H20" s="13"/>
      <c r="I20" s="13"/>
      <c r="J20" s="13"/>
      <c r="K20" s="13"/>
      <c r="L20" s="13"/>
      <c r="M20" s="13"/>
      <c r="N20" s="13">
        <v>3100000</v>
      </c>
      <c r="O20" s="13"/>
      <c r="P20" s="13">
        <f t="shared" si="1"/>
        <v>3100000</v>
      </c>
      <c r="Q20" s="13"/>
    </row>
    <row r="21" spans="1:17" s="15" customFormat="1" ht="15" customHeight="1" x14ac:dyDescent="0.25">
      <c r="A21" s="7" t="s">
        <v>41</v>
      </c>
      <c r="B21" s="7" t="s">
        <v>65</v>
      </c>
      <c r="C21" s="7" t="s">
        <v>200</v>
      </c>
      <c r="D21" s="12">
        <v>42180</v>
      </c>
      <c r="E21" s="13">
        <v>146271</v>
      </c>
      <c r="F21" s="13">
        <v>264</v>
      </c>
      <c r="G21" s="14">
        <f t="shared" si="0"/>
        <v>0.18048690444449003</v>
      </c>
      <c r="H21" s="13"/>
      <c r="I21" s="13">
        <v>56</v>
      </c>
      <c r="J21" s="13"/>
      <c r="K21" s="13">
        <v>174600</v>
      </c>
      <c r="L21" s="13"/>
      <c r="M21" s="13"/>
      <c r="N21" s="13">
        <v>455280</v>
      </c>
      <c r="O21" s="13"/>
      <c r="P21" s="13">
        <f t="shared" si="1"/>
        <v>629880</v>
      </c>
      <c r="Q21" s="13"/>
    </row>
    <row r="22" spans="1:17" s="15" customFormat="1" ht="15" customHeight="1" x14ac:dyDescent="0.25">
      <c r="A22" s="7" t="s">
        <v>31</v>
      </c>
      <c r="B22" s="7" t="s">
        <v>66</v>
      </c>
      <c r="C22" s="7" t="s">
        <v>201</v>
      </c>
      <c r="D22" s="12">
        <v>42181</v>
      </c>
      <c r="E22" s="13">
        <v>265622</v>
      </c>
      <c r="F22" s="13">
        <f>Tsp_Jul_Aug!F21+Tsp_Jun!F15</f>
        <v>1164</v>
      </c>
      <c r="G22" s="14">
        <f t="shared" si="0"/>
        <v>0.4382167139770049</v>
      </c>
      <c r="H22" s="13">
        <f>Tsp_Jul_Aug!H21+Tsp_Jun!H15</f>
        <v>0</v>
      </c>
      <c r="I22" s="13">
        <f>Tsp_Jul_Aug!I21+Tsp_Jun!I15</f>
        <v>226</v>
      </c>
      <c r="J22" s="13"/>
      <c r="K22" s="13">
        <f>Tsp_Jul_Aug!K21+Tsp_Jun!K15</f>
        <v>135000</v>
      </c>
      <c r="L22" s="13">
        <f>Tsp_Jul_Aug!L21+Tsp_Jun!L15</f>
        <v>3104520</v>
      </c>
      <c r="M22" s="13"/>
      <c r="N22" s="13"/>
      <c r="O22" s="13"/>
      <c r="P22" s="13">
        <f t="shared" si="1"/>
        <v>3239520</v>
      </c>
      <c r="Q22" s="13"/>
    </row>
    <row r="23" spans="1:17" s="15" customFormat="1" ht="15" customHeight="1" x14ac:dyDescent="0.25">
      <c r="A23" s="7" t="s">
        <v>31</v>
      </c>
      <c r="B23" s="7" t="s">
        <v>67</v>
      </c>
      <c r="C23" s="7" t="s">
        <v>202</v>
      </c>
      <c r="D23" s="12">
        <v>42214</v>
      </c>
      <c r="E23" s="13">
        <v>35019</v>
      </c>
      <c r="F23" s="13">
        <f>Tsp_Jul_Aug!F22</f>
        <v>106</v>
      </c>
      <c r="G23" s="14">
        <f t="shared" si="0"/>
        <v>0.30269282389559954</v>
      </c>
      <c r="H23" s="13">
        <f>Tsp_Jul_Aug!H22</f>
        <v>0</v>
      </c>
      <c r="I23" s="13">
        <f>Tsp_Jul_Aug!I22</f>
        <v>23</v>
      </c>
      <c r="J23" s="13"/>
      <c r="K23" s="13"/>
      <c r="L23" s="13">
        <f>Tsp_Jul_Aug!L22</f>
        <v>224070</v>
      </c>
      <c r="M23" s="13"/>
      <c r="N23" s="13"/>
      <c r="O23" s="13"/>
      <c r="P23" s="13">
        <f t="shared" si="1"/>
        <v>224070</v>
      </c>
      <c r="Q23" s="13"/>
    </row>
    <row r="24" spans="1:17" s="15" customFormat="1" ht="15" customHeight="1" x14ac:dyDescent="0.25">
      <c r="A24" s="7" t="s">
        <v>31</v>
      </c>
      <c r="B24" s="7" t="s">
        <v>68</v>
      </c>
      <c r="C24" s="7" t="s">
        <v>203</v>
      </c>
      <c r="D24" s="12">
        <v>42214</v>
      </c>
      <c r="E24" s="13">
        <v>421415</v>
      </c>
      <c r="F24" s="13">
        <f>Tsp_Jul_Aug!F23</f>
        <v>6444</v>
      </c>
      <c r="G24" s="14">
        <f t="shared" si="0"/>
        <v>1.5291339890606648</v>
      </c>
      <c r="H24" s="13">
        <f>Tsp_Jul_Aug!H23</f>
        <v>0</v>
      </c>
      <c r="I24" s="13">
        <f>Tsp_Jul_Aug!I23</f>
        <v>1222</v>
      </c>
      <c r="J24" s="13"/>
      <c r="K24" s="13">
        <f>Tsp_Jul_Aug!K23</f>
        <v>6389400</v>
      </c>
      <c r="L24" s="13">
        <f>Tsp_Jul_Aug!L23</f>
        <v>4921800</v>
      </c>
      <c r="M24" s="13"/>
      <c r="N24" s="13"/>
      <c r="O24" s="13"/>
      <c r="P24" s="13">
        <f t="shared" si="1"/>
        <v>11311200</v>
      </c>
      <c r="Q24" s="13"/>
    </row>
    <row r="25" spans="1:17" s="15" customFormat="1" ht="15" customHeight="1" x14ac:dyDescent="0.25">
      <c r="A25" s="7" t="s">
        <v>25</v>
      </c>
      <c r="B25" s="7" t="s">
        <v>69</v>
      </c>
      <c r="C25" s="7" t="s">
        <v>204</v>
      </c>
      <c r="D25" s="12">
        <v>42215</v>
      </c>
      <c r="E25" s="13">
        <v>297951</v>
      </c>
      <c r="F25" s="13">
        <f>Tsp_Jul_Aug!F24</f>
        <v>900</v>
      </c>
      <c r="G25" s="14">
        <f t="shared" si="0"/>
        <v>0.30206309091092159</v>
      </c>
      <c r="H25" s="13">
        <f>Tsp_Jul_Aug!H24</f>
        <v>0</v>
      </c>
      <c r="I25" s="13">
        <f>Tsp_Jul_Aug!I24</f>
        <v>206</v>
      </c>
      <c r="J25" s="13">
        <f>Tsp_Jul_Aug!J24</f>
        <v>0</v>
      </c>
      <c r="K25" s="13">
        <f>Tsp_Jul_Aug!K24</f>
        <v>0</v>
      </c>
      <c r="L25" s="13">
        <f>Tsp_Jul_Aug!L24</f>
        <v>0</v>
      </c>
      <c r="M25" s="13">
        <f>Tsp_Jul_Aug!M24</f>
        <v>0</v>
      </c>
      <c r="N25" s="13">
        <f>Tsp_Jul_Aug!N24</f>
        <v>430890</v>
      </c>
      <c r="O25" s="13">
        <f>Tsp_Jul_Aug!O24</f>
        <v>0</v>
      </c>
      <c r="P25" s="13">
        <f t="shared" si="1"/>
        <v>430890</v>
      </c>
      <c r="Q25" s="13"/>
    </row>
    <row r="26" spans="1:17" s="15" customFormat="1" ht="15" customHeight="1" x14ac:dyDescent="0.25">
      <c r="A26" s="7" t="s">
        <v>25</v>
      </c>
      <c r="B26" s="7" t="s">
        <v>70</v>
      </c>
      <c r="C26" s="7" t="s">
        <v>205</v>
      </c>
      <c r="D26" s="12"/>
      <c r="E26" s="13">
        <v>177745</v>
      </c>
      <c r="F26" s="13">
        <f>Tsp_Jul_Aug!F25</f>
        <v>23462</v>
      </c>
      <c r="G26" s="14">
        <f t="shared" si="0"/>
        <v>13.199808714731779</v>
      </c>
      <c r="H26" s="13">
        <f>Tsp_Jul_Aug!H25</f>
        <v>0</v>
      </c>
      <c r="I26" s="13">
        <f>Tsp_Jul_Aug!I25</f>
        <v>5572</v>
      </c>
      <c r="J26" s="13">
        <f>Tsp_Jul_Aug!J25</f>
        <v>0</v>
      </c>
      <c r="K26" s="13">
        <f>Tsp_Jul_Aug!K25</f>
        <v>0</v>
      </c>
      <c r="L26" s="13">
        <f>Tsp_Jul_Aug!L25</f>
        <v>0</v>
      </c>
      <c r="M26" s="13">
        <f>Tsp_Jul_Aug!M25</f>
        <v>0</v>
      </c>
      <c r="N26" s="13">
        <f>Tsp_Jul_Aug!N25</f>
        <v>0</v>
      </c>
      <c r="O26" s="13">
        <f>Tsp_Jul_Aug!O25</f>
        <v>0</v>
      </c>
      <c r="P26" s="13">
        <f t="shared" si="1"/>
        <v>0</v>
      </c>
      <c r="Q26" s="13"/>
    </row>
    <row r="27" spans="1:17" s="15" customFormat="1" ht="15" customHeight="1" x14ac:dyDescent="0.25">
      <c r="A27" s="7" t="s">
        <v>25</v>
      </c>
      <c r="B27" s="7" t="s">
        <v>71</v>
      </c>
      <c r="C27" s="7" t="s">
        <v>206</v>
      </c>
      <c r="D27" s="12">
        <v>42218</v>
      </c>
      <c r="E27" s="13">
        <v>154355</v>
      </c>
      <c r="F27" s="13">
        <f>Tsp_Jul_Aug!F26</f>
        <v>13217</v>
      </c>
      <c r="G27" s="14">
        <f t="shared" si="0"/>
        <v>8.5627287745780833</v>
      </c>
      <c r="H27" s="13">
        <f>Tsp_Jul_Aug!H26</f>
        <v>13</v>
      </c>
      <c r="I27" s="13">
        <f>Tsp_Jul_Aug!I26</f>
        <v>3156</v>
      </c>
      <c r="J27" s="13">
        <f>Tsp_Jul_Aug!J26</f>
        <v>0</v>
      </c>
      <c r="K27" s="13">
        <f>Tsp_Jul_Aug!K26</f>
        <v>11250</v>
      </c>
      <c r="L27" s="13">
        <f>Tsp_Jul_Aug!L26</f>
        <v>0</v>
      </c>
      <c r="M27" s="13">
        <f>Tsp_Jul_Aug!M26</f>
        <v>50000</v>
      </c>
      <c r="N27" s="13">
        <f>Tsp_Jul_Aug!N26</f>
        <v>585352</v>
      </c>
      <c r="O27" s="13">
        <f>Tsp_Jul_Aug!O26</f>
        <v>0</v>
      </c>
      <c r="P27" s="13">
        <f t="shared" si="1"/>
        <v>646602</v>
      </c>
      <c r="Q27" s="13"/>
    </row>
    <row r="28" spans="1:17" s="15" customFormat="1" ht="15" customHeight="1" x14ac:dyDescent="0.25">
      <c r="A28" s="7" t="s">
        <v>25</v>
      </c>
      <c r="B28" s="7" t="s">
        <v>72</v>
      </c>
      <c r="C28" s="7" t="s">
        <v>207</v>
      </c>
      <c r="D28" s="12">
        <v>42183</v>
      </c>
      <c r="E28" s="13">
        <v>323806</v>
      </c>
      <c r="F28" s="13">
        <f>Tsp_Jul_Aug!F27+Tsp_Jun!F16</f>
        <v>1453</v>
      </c>
      <c r="G28" s="14">
        <f t="shared" si="0"/>
        <v>0.4487254714242479</v>
      </c>
      <c r="H28" s="13">
        <f>Tsp_Jul_Aug!H27+Tsp_Jun!H16</f>
        <v>13</v>
      </c>
      <c r="I28" s="13">
        <f>Tsp_Jul_Aug!I27+Tsp_Jun!I16</f>
        <v>307</v>
      </c>
      <c r="J28" s="13">
        <f>Tsp_Jul_Aug!J27+Tsp_Jun!J16</f>
        <v>1</v>
      </c>
      <c r="K28" s="13">
        <f>Tsp_Jul_Aug!K27+Tsp_Jun!K16</f>
        <v>1307000</v>
      </c>
      <c r="L28" s="13">
        <f>Tsp_Jul_Aug!L27+Tsp_Jun!L16</f>
        <v>0</v>
      </c>
      <c r="M28" s="13">
        <f>Tsp_Jul_Aug!M27+Tsp_Jun!M16</f>
        <v>200000</v>
      </c>
      <c r="N28" s="13">
        <f>Tsp_Jul_Aug!N27+Tsp_Jun!N16</f>
        <v>2728182</v>
      </c>
      <c r="O28" s="13">
        <f>Tsp_Jul_Aug!O27+Tsp_Jun!O16</f>
        <v>100000</v>
      </c>
      <c r="P28" s="13">
        <f t="shared" si="1"/>
        <v>4335182</v>
      </c>
      <c r="Q28" s="13"/>
    </row>
    <row r="29" spans="1:17" s="15" customFormat="1" ht="15" customHeight="1" x14ac:dyDescent="0.25">
      <c r="A29" s="7" t="s">
        <v>25</v>
      </c>
      <c r="B29" s="7" t="s">
        <v>73</v>
      </c>
      <c r="C29" s="7" t="s">
        <v>208</v>
      </c>
      <c r="D29" s="12"/>
      <c r="E29" s="13">
        <v>235358</v>
      </c>
      <c r="F29" s="13">
        <f>Tsp_Jul_Aug!F28</f>
        <v>1099</v>
      </c>
      <c r="G29" s="14">
        <f t="shared" si="0"/>
        <v>0.4669482235573042</v>
      </c>
      <c r="H29" s="13">
        <f>Tsp_Jul_Aug!H28</f>
        <v>0</v>
      </c>
      <c r="I29" s="13">
        <f>Tsp_Jul_Aug!I28</f>
        <v>282</v>
      </c>
      <c r="J29" s="13">
        <f>Tsp_Jul_Aug!J28</f>
        <v>0</v>
      </c>
      <c r="K29" s="13">
        <f>Tsp_Jul_Aug!K28</f>
        <v>0</v>
      </c>
      <c r="L29" s="13">
        <f>Tsp_Jul_Aug!L28</f>
        <v>0</v>
      </c>
      <c r="M29" s="13">
        <f>Tsp_Jul_Aug!M28</f>
        <v>0</v>
      </c>
      <c r="N29" s="13">
        <f>Tsp_Jul_Aug!N28</f>
        <v>0</v>
      </c>
      <c r="O29" s="13">
        <f>Tsp_Jul_Aug!O28</f>
        <v>0</v>
      </c>
      <c r="P29" s="13">
        <f t="shared" si="1"/>
        <v>0</v>
      </c>
      <c r="Q29" s="13"/>
    </row>
    <row r="30" spans="1:17" s="15" customFormat="1" ht="15" customHeight="1" x14ac:dyDescent="0.25">
      <c r="A30" s="7" t="s">
        <v>25</v>
      </c>
      <c r="B30" s="7" t="s">
        <v>74</v>
      </c>
      <c r="C30" s="7" t="s">
        <v>209</v>
      </c>
      <c r="D30" s="12">
        <v>42218</v>
      </c>
      <c r="E30" s="13">
        <v>193775</v>
      </c>
      <c r="F30" s="13">
        <f>Tsp_Jul_Aug!F29</f>
        <v>60638</v>
      </c>
      <c r="G30" s="14">
        <f t="shared" si="0"/>
        <v>31.292994452328731</v>
      </c>
      <c r="H30" s="13">
        <f>Tsp_Jul_Aug!H29</f>
        <v>14</v>
      </c>
      <c r="I30" s="13">
        <f>Tsp_Jul_Aug!I29</f>
        <v>15257</v>
      </c>
      <c r="J30" s="13">
        <f>Tsp_Jul_Aug!J29</f>
        <v>3</v>
      </c>
      <c r="K30" s="13">
        <f>Tsp_Jul_Aug!K29</f>
        <v>189450</v>
      </c>
      <c r="L30" s="13">
        <f>Tsp_Jul_Aug!L29</f>
        <v>0</v>
      </c>
      <c r="M30" s="13">
        <f>Tsp_Jul_Aug!M29</f>
        <v>0</v>
      </c>
      <c r="N30" s="13">
        <f>Tsp_Jul_Aug!N29</f>
        <v>406500</v>
      </c>
      <c r="O30" s="13">
        <f>Tsp_Jul_Aug!O29</f>
        <v>0</v>
      </c>
      <c r="P30" s="13">
        <f t="shared" si="1"/>
        <v>595950</v>
      </c>
      <c r="Q30" s="13" t="s">
        <v>75</v>
      </c>
    </row>
    <row r="31" spans="1:17" s="15" customFormat="1" ht="15" customHeight="1" x14ac:dyDescent="0.25">
      <c r="A31" s="7" t="s">
        <v>25</v>
      </c>
      <c r="B31" s="7" t="s">
        <v>76</v>
      </c>
      <c r="C31" s="7" t="s">
        <v>210</v>
      </c>
      <c r="D31" s="12"/>
      <c r="E31" s="13">
        <v>163773</v>
      </c>
      <c r="F31" s="13">
        <f>Tsp_Jul_Aug!F30</f>
        <v>49637</v>
      </c>
      <c r="G31" s="14">
        <f t="shared" si="0"/>
        <v>30.308414695951104</v>
      </c>
      <c r="H31" s="13">
        <f>Tsp_Jul_Aug!H30</f>
        <v>7</v>
      </c>
      <c r="I31" s="13">
        <f>Tsp_Jul_Aug!I30</f>
        <v>12400</v>
      </c>
      <c r="J31" s="13">
        <f>Tsp_Jul_Aug!J30</f>
        <v>0</v>
      </c>
      <c r="K31" s="13">
        <f>Tsp_Jul_Aug!K30</f>
        <v>0</v>
      </c>
      <c r="L31" s="13">
        <f>Tsp_Jul_Aug!L30</f>
        <v>0</v>
      </c>
      <c r="M31" s="13">
        <f>Tsp_Jul_Aug!M30</f>
        <v>0</v>
      </c>
      <c r="N31" s="13">
        <f>Tsp_Jul_Aug!N30</f>
        <v>1097550</v>
      </c>
      <c r="O31" s="13">
        <f>Tsp_Jul_Aug!O30</f>
        <v>0</v>
      </c>
      <c r="P31" s="13">
        <f t="shared" si="1"/>
        <v>1097550</v>
      </c>
      <c r="Q31" s="13"/>
    </row>
    <row r="32" spans="1:17" s="15" customFormat="1" ht="15" customHeight="1" x14ac:dyDescent="0.25">
      <c r="A32" s="7" t="s">
        <v>25</v>
      </c>
      <c r="B32" s="7" t="s">
        <v>77</v>
      </c>
      <c r="C32" s="7" t="s">
        <v>211</v>
      </c>
      <c r="D32" s="12">
        <v>42215</v>
      </c>
      <c r="E32" s="13">
        <v>337880</v>
      </c>
      <c r="F32" s="13">
        <f>Tsp_Jul_Aug!F31</f>
        <v>44742</v>
      </c>
      <c r="G32" s="14">
        <f t="shared" si="0"/>
        <v>13.241979400970758</v>
      </c>
      <c r="H32" s="13">
        <f>Tsp_Jul_Aug!H31</f>
        <v>0</v>
      </c>
      <c r="I32" s="13">
        <f>Tsp_Jul_Aug!I31</f>
        <v>11312</v>
      </c>
      <c r="J32" s="13">
        <f>Tsp_Jul_Aug!J31</f>
        <v>0</v>
      </c>
      <c r="K32" s="13">
        <f>Tsp_Jul_Aug!K31</f>
        <v>2671200</v>
      </c>
      <c r="L32" s="13">
        <f>Tsp_Jul_Aug!L31</f>
        <v>0</v>
      </c>
      <c r="M32" s="13">
        <f>Tsp_Jul_Aug!M31</f>
        <v>0</v>
      </c>
      <c r="N32" s="13">
        <f>Tsp_Jul_Aug!N31</f>
        <v>5325140</v>
      </c>
      <c r="O32" s="13">
        <f>Tsp_Jul_Aug!O31</f>
        <v>0</v>
      </c>
      <c r="P32" s="13">
        <f t="shared" si="1"/>
        <v>7996340</v>
      </c>
      <c r="Q32" s="13"/>
    </row>
    <row r="33" spans="1:17" s="15" customFormat="1" ht="15" customHeight="1" x14ac:dyDescent="0.25">
      <c r="A33" s="7" t="s">
        <v>25</v>
      </c>
      <c r="B33" s="7" t="s">
        <v>78</v>
      </c>
      <c r="C33" s="7" t="s">
        <v>212</v>
      </c>
      <c r="D33" s="12">
        <v>42218</v>
      </c>
      <c r="E33" s="13">
        <v>167990</v>
      </c>
      <c r="F33" s="13">
        <f>Tsp_Jul_Aug!F32</f>
        <v>34896</v>
      </c>
      <c r="G33" s="14">
        <f t="shared" si="0"/>
        <v>20.772665039585689</v>
      </c>
      <c r="H33" s="13">
        <f>Tsp_Jul_Aug!H32</f>
        <v>21</v>
      </c>
      <c r="I33" s="13">
        <f>Tsp_Jul_Aug!I32</f>
        <v>8816</v>
      </c>
      <c r="J33" s="13">
        <f>Tsp_Jul_Aug!J32</f>
        <v>0</v>
      </c>
      <c r="K33" s="13">
        <f>Tsp_Jul_Aug!K32</f>
        <v>0</v>
      </c>
      <c r="L33" s="13">
        <f>Tsp_Jul_Aug!L32</f>
        <v>0</v>
      </c>
      <c r="M33" s="13">
        <f>Tsp_Jul_Aug!M32</f>
        <v>0</v>
      </c>
      <c r="N33" s="13">
        <f>Tsp_Jul_Aug!N32</f>
        <v>2206600</v>
      </c>
      <c r="O33" s="13">
        <f>Tsp_Jul_Aug!O32</f>
        <v>0</v>
      </c>
      <c r="P33" s="13">
        <f t="shared" si="1"/>
        <v>2206600</v>
      </c>
      <c r="Q33" s="13"/>
    </row>
    <row r="34" spans="1:17" s="15" customFormat="1" ht="15" customHeight="1" x14ac:dyDescent="0.25">
      <c r="A34" s="7" t="s">
        <v>25</v>
      </c>
      <c r="B34" s="7" t="s">
        <v>79</v>
      </c>
      <c r="C34" s="7" t="s">
        <v>213</v>
      </c>
      <c r="D34" s="12"/>
      <c r="E34" s="13">
        <v>102716</v>
      </c>
      <c r="F34" s="13">
        <f>Tsp_Jul_Aug!F33</f>
        <v>26335</v>
      </c>
      <c r="G34" s="14">
        <f t="shared" si="0"/>
        <v>25.638654153199113</v>
      </c>
      <c r="H34" s="13">
        <f>Tsp_Jul_Aug!H33</f>
        <v>10</v>
      </c>
      <c r="I34" s="13">
        <f>Tsp_Jul_Aug!I33</f>
        <v>6175</v>
      </c>
      <c r="J34" s="13">
        <f>Tsp_Jul_Aug!J33</f>
        <v>0</v>
      </c>
      <c r="K34" s="13">
        <f>Tsp_Jul_Aug!K33</f>
        <v>0</v>
      </c>
      <c r="L34" s="13">
        <f>Tsp_Jul_Aug!L33</f>
        <v>0</v>
      </c>
      <c r="M34" s="13">
        <f>Tsp_Jul_Aug!M33</f>
        <v>0</v>
      </c>
      <c r="N34" s="13">
        <f>Tsp_Jul_Aug!N33</f>
        <v>3426100</v>
      </c>
      <c r="O34" s="13">
        <f>Tsp_Jul_Aug!O33</f>
        <v>0</v>
      </c>
      <c r="P34" s="13">
        <f t="shared" si="1"/>
        <v>3426100</v>
      </c>
      <c r="Q34" s="13"/>
    </row>
    <row r="35" spans="1:17" s="15" customFormat="1" ht="15" customHeight="1" x14ac:dyDescent="0.25">
      <c r="A35" s="7" t="s">
        <v>25</v>
      </c>
      <c r="B35" s="7" t="s">
        <v>80</v>
      </c>
      <c r="C35" s="7" t="s">
        <v>214</v>
      </c>
      <c r="D35" s="12">
        <v>42215</v>
      </c>
      <c r="E35" s="13">
        <v>218338</v>
      </c>
      <c r="F35" s="13">
        <f>Tsp_Jul_Aug!F34</f>
        <v>56696</v>
      </c>
      <c r="G35" s="14">
        <f t="shared" si="0"/>
        <v>25.967078566259655</v>
      </c>
      <c r="H35" s="13">
        <f>Tsp_Jul_Aug!H34</f>
        <v>86</v>
      </c>
      <c r="I35" s="13">
        <f>Tsp_Jul_Aug!I34</f>
        <v>14024</v>
      </c>
      <c r="J35" s="13">
        <f>Tsp_Jul_Aug!J34</f>
        <v>0</v>
      </c>
      <c r="K35" s="13">
        <f>Tsp_Jul_Aug!K34</f>
        <v>2593350</v>
      </c>
      <c r="L35" s="13">
        <f>Tsp_Jul_Aug!L34</f>
        <v>0</v>
      </c>
      <c r="M35" s="13">
        <f>Tsp_Jul_Aug!M34</f>
        <v>0</v>
      </c>
      <c r="N35" s="13">
        <f>Tsp_Jul_Aug!N34</f>
        <v>2206600</v>
      </c>
      <c r="O35" s="13">
        <f>Tsp_Jul_Aug!O34</f>
        <v>0</v>
      </c>
      <c r="P35" s="13">
        <f t="shared" si="1"/>
        <v>4799950</v>
      </c>
      <c r="Q35" s="13"/>
    </row>
    <row r="36" spans="1:17" s="15" customFormat="1" ht="15" customHeight="1" x14ac:dyDescent="0.25">
      <c r="A36" s="7" t="s">
        <v>25</v>
      </c>
      <c r="B36" s="7" t="s">
        <v>81</v>
      </c>
      <c r="C36" s="7" t="s">
        <v>215</v>
      </c>
      <c r="D36" s="12">
        <v>42217</v>
      </c>
      <c r="E36" s="13">
        <v>96090</v>
      </c>
      <c r="F36" s="13">
        <f>Tsp_Jul_Aug!F35</f>
        <v>8166</v>
      </c>
      <c r="G36" s="14">
        <f t="shared" si="0"/>
        <v>8.4982828598189197</v>
      </c>
      <c r="H36" s="13">
        <f>Tsp_Jul_Aug!H35</f>
        <v>35</v>
      </c>
      <c r="I36" s="13">
        <f>Tsp_Jul_Aug!I35</f>
        <v>2576</v>
      </c>
      <c r="J36" s="13">
        <f>Tsp_Jul_Aug!J35</f>
        <v>0</v>
      </c>
      <c r="K36" s="13">
        <f>Tsp_Jul_Aug!K35</f>
        <v>1100250</v>
      </c>
      <c r="L36" s="13">
        <f>Tsp_Jul_Aug!L35</f>
        <v>0</v>
      </c>
      <c r="M36" s="13">
        <f>Tsp_Jul_Aug!M35</f>
        <v>0</v>
      </c>
      <c r="N36" s="13">
        <f>Tsp_Jul_Aug!N35</f>
        <v>0</v>
      </c>
      <c r="O36" s="13">
        <f>Tsp_Jul_Aug!O35</f>
        <v>0</v>
      </c>
      <c r="P36" s="13">
        <f t="shared" si="1"/>
        <v>1100250</v>
      </c>
      <c r="Q36" s="13"/>
    </row>
    <row r="37" spans="1:17" s="15" customFormat="1" ht="15" customHeight="1" x14ac:dyDescent="0.25">
      <c r="A37" s="7" t="s">
        <v>25</v>
      </c>
      <c r="B37" s="7" t="s">
        <v>82</v>
      </c>
      <c r="C37" s="7" t="s">
        <v>216</v>
      </c>
      <c r="D37" s="12">
        <v>42215</v>
      </c>
      <c r="E37" s="13">
        <v>213639</v>
      </c>
      <c r="F37" s="13">
        <f>Tsp_Jul_Aug!F36</f>
        <v>68424</v>
      </c>
      <c r="G37" s="14">
        <f t="shared" si="0"/>
        <v>32.027860081726651</v>
      </c>
      <c r="H37" s="13">
        <f>Tsp_Jul_Aug!H36</f>
        <v>86</v>
      </c>
      <c r="I37" s="13">
        <f>Tsp_Jul_Aug!I36</f>
        <v>17505</v>
      </c>
      <c r="J37" s="13">
        <f>Tsp_Jul_Aug!J36</f>
        <v>0</v>
      </c>
      <c r="K37" s="13">
        <f>Tsp_Jul_Aug!K36</f>
        <v>8325450</v>
      </c>
      <c r="L37" s="13">
        <f>Tsp_Jul_Aug!L36</f>
        <v>0</v>
      </c>
      <c r="M37" s="13">
        <f>Tsp_Jul_Aug!M36</f>
        <v>0</v>
      </c>
      <c r="N37" s="13">
        <f>Tsp_Jul_Aug!N36</f>
        <v>6149642</v>
      </c>
      <c r="O37" s="13">
        <f>Tsp_Jul_Aug!O36</f>
        <v>0</v>
      </c>
      <c r="P37" s="13">
        <f t="shared" si="1"/>
        <v>14475092</v>
      </c>
      <c r="Q37" s="13"/>
    </row>
    <row r="38" spans="1:17" s="15" customFormat="1" ht="15" customHeight="1" x14ac:dyDescent="0.25">
      <c r="A38" s="7" t="s">
        <v>25</v>
      </c>
      <c r="B38" s="7" t="s">
        <v>83</v>
      </c>
      <c r="C38" s="7" t="s">
        <v>217</v>
      </c>
      <c r="D38" s="12">
        <v>42220</v>
      </c>
      <c r="E38" s="13">
        <v>313742</v>
      </c>
      <c r="F38" s="13">
        <f>Tsp_Jul_Aug!F37</f>
        <v>10978</v>
      </c>
      <c r="G38" s="14">
        <f t="shared" si="0"/>
        <v>3.4990533623168085</v>
      </c>
      <c r="H38" s="13">
        <f>Tsp_Jul_Aug!H37</f>
        <v>46</v>
      </c>
      <c r="I38" s="13">
        <f>Tsp_Jul_Aug!I37</f>
        <v>2685</v>
      </c>
      <c r="J38" s="13">
        <f>Tsp_Jul_Aug!J37</f>
        <v>0</v>
      </c>
      <c r="K38" s="13">
        <f>Tsp_Jul_Aug!K37</f>
        <v>0</v>
      </c>
      <c r="L38" s="13">
        <f>Tsp_Jul_Aug!L37</f>
        <v>0</v>
      </c>
      <c r="M38" s="13">
        <f>Tsp_Jul_Aug!M37</f>
        <v>150000</v>
      </c>
      <c r="N38" s="13">
        <f>Tsp_Jul_Aug!N37</f>
        <v>2272798</v>
      </c>
      <c r="O38" s="13">
        <f>Tsp_Jul_Aug!O37</f>
        <v>0</v>
      </c>
      <c r="P38" s="13">
        <f t="shared" si="1"/>
        <v>2422798</v>
      </c>
      <c r="Q38" s="13"/>
    </row>
    <row r="39" spans="1:17" s="15" customFormat="1" ht="15" customHeight="1" x14ac:dyDescent="0.25">
      <c r="A39" s="7" t="s">
        <v>25</v>
      </c>
      <c r="B39" s="7" t="s">
        <v>84</v>
      </c>
      <c r="C39" s="7" t="s">
        <v>218</v>
      </c>
      <c r="D39" s="12">
        <v>42218</v>
      </c>
      <c r="E39" s="13">
        <v>264212</v>
      </c>
      <c r="F39" s="13">
        <f>Tsp_Jul_Aug!F38</f>
        <v>20384</v>
      </c>
      <c r="G39" s="14">
        <f t="shared" si="0"/>
        <v>7.7150167289903564</v>
      </c>
      <c r="H39" s="13">
        <f>Tsp_Jul_Aug!H38</f>
        <v>0</v>
      </c>
      <c r="I39" s="13">
        <f>Tsp_Jul_Aug!I38</f>
        <v>4689</v>
      </c>
      <c r="J39" s="13">
        <f>Tsp_Jul_Aug!J38</f>
        <v>0</v>
      </c>
      <c r="K39" s="13">
        <f>Tsp_Jul_Aug!K38</f>
        <v>0</v>
      </c>
      <c r="L39" s="13">
        <f>Tsp_Jul_Aug!L38</f>
        <v>0</v>
      </c>
      <c r="M39" s="13">
        <f>Tsp_Jul_Aug!M38</f>
        <v>0</v>
      </c>
      <c r="N39" s="13">
        <f>Tsp_Jul_Aug!N38</f>
        <v>2206600</v>
      </c>
      <c r="O39" s="13">
        <f>Tsp_Jul_Aug!O38</f>
        <v>0</v>
      </c>
      <c r="P39" s="13">
        <f t="shared" si="1"/>
        <v>2206600</v>
      </c>
      <c r="Q39" s="13"/>
    </row>
    <row r="40" spans="1:17" s="15" customFormat="1" ht="15" customHeight="1" x14ac:dyDescent="0.25">
      <c r="A40" s="7" t="s">
        <v>25</v>
      </c>
      <c r="B40" s="7" t="s">
        <v>85</v>
      </c>
      <c r="C40" s="7" t="s">
        <v>219</v>
      </c>
      <c r="D40" s="12">
        <v>42218</v>
      </c>
      <c r="E40" s="13">
        <v>215953</v>
      </c>
      <c r="F40" s="13">
        <f>Tsp_Jul_Aug!F39</f>
        <v>48768</v>
      </c>
      <c r="G40" s="14">
        <f t="shared" si="0"/>
        <v>22.582691604191652</v>
      </c>
      <c r="H40" s="13">
        <f>Tsp_Jul_Aug!H39</f>
        <v>6</v>
      </c>
      <c r="I40" s="13">
        <f>Tsp_Jul_Aug!I39</f>
        <v>11100</v>
      </c>
      <c r="J40" s="13">
        <f>Tsp_Jul_Aug!J39</f>
        <v>0</v>
      </c>
      <c r="K40" s="13">
        <f>Tsp_Jul_Aug!K39</f>
        <v>0</v>
      </c>
      <c r="L40" s="13">
        <f>Tsp_Jul_Aug!L39</f>
        <v>0</v>
      </c>
      <c r="M40" s="13">
        <f>Tsp_Jul_Aug!M39</f>
        <v>0</v>
      </c>
      <c r="N40" s="13">
        <f>Tsp_Jul_Aug!N39</f>
        <v>11033000</v>
      </c>
      <c r="O40" s="13">
        <f>Tsp_Jul_Aug!O39</f>
        <v>0</v>
      </c>
      <c r="P40" s="13">
        <f t="shared" si="1"/>
        <v>11033000</v>
      </c>
      <c r="Q40" s="13"/>
    </row>
    <row r="41" spans="1:17" s="15" customFormat="1" ht="15" customHeight="1" x14ac:dyDescent="0.25">
      <c r="A41" s="7" t="s">
        <v>25</v>
      </c>
      <c r="B41" s="7" t="s">
        <v>86</v>
      </c>
      <c r="C41" s="7" t="s">
        <v>220</v>
      </c>
      <c r="D41" s="12">
        <v>42218</v>
      </c>
      <c r="E41" s="13">
        <v>179191</v>
      </c>
      <c r="F41" s="13">
        <f>Tsp_Jul_Aug!F40</f>
        <v>6937</v>
      </c>
      <c r="G41" s="14">
        <f t="shared" si="0"/>
        <v>3.8712881785357527</v>
      </c>
      <c r="H41" s="13">
        <f>Tsp_Jul_Aug!H40</f>
        <v>14</v>
      </c>
      <c r="I41" s="13">
        <f>Tsp_Jul_Aug!I40</f>
        <v>1766</v>
      </c>
      <c r="J41" s="13">
        <f>Tsp_Jul_Aug!J40</f>
        <v>0</v>
      </c>
      <c r="K41" s="13">
        <f>Tsp_Jul_Aug!K40</f>
        <v>0</v>
      </c>
      <c r="L41" s="13">
        <f>Tsp_Jul_Aug!L40</f>
        <v>0</v>
      </c>
      <c r="M41" s="13">
        <f>Tsp_Jul_Aug!M40</f>
        <v>0</v>
      </c>
      <c r="N41" s="13">
        <f>Tsp_Jul_Aug!N40</f>
        <v>2206600</v>
      </c>
      <c r="O41" s="13">
        <f>Tsp_Jul_Aug!O40</f>
        <v>0</v>
      </c>
      <c r="P41" s="13">
        <f t="shared" si="1"/>
        <v>2206600</v>
      </c>
      <c r="Q41" s="13"/>
    </row>
    <row r="42" spans="1:17" s="15" customFormat="1" ht="15" customHeight="1" x14ac:dyDescent="0.25">
      <c r="A42" s="7" t="s">
        <v>25</v>
      </c>
      <c r="B42" s="7" t="s">
        <v>87</v>
      </c>
      <c r="C42" s="7" t="s">
        <v>221</v>
      </c>
      <c r="D42" s="12"/>
      <c r="E42" s="13">
        <v>378774</v>
      </c>
      <c r="F42" s="13">
        <f>Tsp_Jul_Aug!F41</f>
        <v>8776</v>
      </c>
      <c r="G42" s="14">
        <f t="shared" si="0"/>
        <v>2.31694889300744</v>
      </c>
      <c r="H42" s="13">
        <f>Tsp_Jul_Aug!H41</f>
        <v>0</v>
      </c>
      <c r="I42" s="13">
        <f>Tsp_Jul_Aug!I41</f>
        <v>2190</v>
      </c>
      <c r="J42" s="13">
        <f>Tsp_Jul_Aug!J41</f>
        <v>0</v>
      </c>
      <c r="K42" s="13">
        <f>Tsp_Jul_Aug!K41</f>
        <v>0</v>
      </c>
      <c r="L42" s="13">
        <f>Tsp_Jul_Aug!L41</f>
        <v>0</v>
      </c>
      <c r="M42" s="13">
        <f>Tsp_Jul_Aug!M41</f>
        <v>0</v>
      </c>
      <c r="N42" s="13">
        <f>Tsp_Jul_Aug!N41</f>
        <v>219500</v>
      </c>
      <c r="O42" s="13">
        <f>Tsp_Jul_Aug!O41</f>
        <v>0</v>
      </c>
      <c r="P42" s="13">
        <f t="shared" si="1"/>
        <v>219500</v>
      </c>
      <c r="Q42" s="13"/>
    </row>
    <row r="43" spans="1:17" s="15" customFormat="1" x14ac:dyDescent="0.25">
      <c r="A43" s="7" t="s">
        <v>27</v>
      </c>
      <c r="B43" s="7" t="s">
        <v>27</v>
      </c>
      <c r="C43" s="7" t="s">
        <v>222</v>
      </c>
      <c r="D43" s="12">
        <v>42215</v>
      </c>
      <c r="E43" s="13">
        <v>491130</v>
      </c>
      <c r="F43" s="13">
        <f>Tsp_Jul_Aug!F42</f>
        <v>10855</v>
      </c>
      <c r="G43" s="14">
        <f t="shared" si="0"/>
        <v>2.2102091096043814</v>
      </c>
      <c r="H43" s="13">
        <f>Tsp_Jul_Aug!H42</f>
        <v>0</v>
      </c>
      <c r="I43" s="13">
        <f>Tsp_Jul_Aug!I42</f>
        <v>2316</v>
      </c>
      <c r="J43" s="13">
        <f>Tsp_Jul_Aug!J42</f>
        <v>0</v>
      </c>
      <c r="K43" s="13">
        <f>Tsp_Jul_Aug!K42</f>
        <v>0</v>
      </c>
      <c r="L43" s="13">
        <f>Tsp_Jul_Aug!L42</f>
        <v>0</v>
      </c>
      <c r="M43" s="13">
        <f>Tsp_Jul_Aug!M42</f>
        <v>0</v>
      </c>
      <c r="N43" s="13">
        <f>Tsp_Jul_Aug!N42</f>
        <v>4065000</v>
      </c>
      <c r="O43" s="13">
        <f>Tsp_Jul_Aug!O42</f>
        <v>0</v>
      </c>
      <c r="P43" s="13">
        <f t="shared" si="1"/>
        <v>4065000</v>
      </c>
      <c r="Q43" s="7"/>
    </row>
    <row r="44" spans="1:17" s="15" customFormat="1" x14ac:dyDescent="0.25">
      <c r="A44" s="7" t="s">
        <v>27</v>
      </c>
      <c r="B44" s="7" t="s">
        <v>88</v>
      </c>
      <c r="C44" s="7" t="s">
        <v>223</v>
      </c>
      <c r="D44" s="12">
        <v>42214</v>
      </c>
      <c r="E44" s="13">
        <v>113311</v>
      </c>
      <c r="F44" s="13">
        <f>Tsp_Jul_Aug!F43</f>
        <v>381</v>
      </c>
      <c r="G44" s="14">
        <f t="shared" si="0"/>
        <v>0.3362427301850659</v>
      </c>
      <c r="H44" s="13">
        <f>Tsp_Jul_Aug!H43</f>
        <v>7</v>
      </c>
      <c r="I44" s="13">
        <f>Tsp_Jul_Aug!I43</f>
        <v>1426</v>
      </c>
      <c r="J44" s="13">
        <f>Tsp_Jul_Aug!J43</f>
        <v>0</v>
      </c>
      <c r="K44" s="13">
        <f>Tsp_Jul_Aug!K43</f>
        <v>0</v>
      </c>
      <c r="L44" s="13">
        <f>Tsp_Jul_Aug!L43</f>
        <v>0</v>
      </c>
      <c r="M44" s="13">
        <f>Tsp_Jul_Aug!M43</f>
        <v>0</v>
      </c>
      <c r="N44" s="13">
        <f>Tsp_Jul_Aug!N43</f>
        <v>609750</v>
      </c>
      <c r="O44" s="13">
        <f>Tsp_Jul_Aug!O43</f>
        <v>0</v>
      </c>
      <c r="P44" s="13">
        <f t="shared" si="1"/>
        <v>609750</v>
      </c>
      <c r="Q44" s="7"/>
    </row>
    <row r="45" spans="1:17" s="15" customFormat="1" x14ac:dyDescent="0.25">
      <c r="A45" s="7" t="s">
        <v>27</v>
      </c>
      <c r="B45" s="7" t="s">
        <v>89</v>
      </c>
      <c r="C45" s="7" t="s">
        <v>224</v>
      </c>
      <c r="D45" s="12">
        <v>42214</v>
      </c>
      <c r="E45" s="13">
        <v>117143</v>
      </c>
      <c r="F45" s="13">
        <f>Tsp_Jul_Aug!F44</f>
        <v>6483</v>
      </c>
      <c r="G45" s="14">
        <f t="shared" si="0"/>
        <v>5.534261543583483</v>
      </c>
      <c r="H45" s="13">
        <f>Tsp_Jul_Aug!H44</f>
        <v>1</v>
      </c>
      <c r="I45" s="13">
        <f>Tsp_Jul_Aug!I44</f>
        <v>1822</v>
      </c>
      <c r="J45" s="13">
        <f>Tsp_Jul_Aug!J44</f>
        <v>0</v>
      </c>
      <c r="K45" s="13">
        <f>Tsp_Jul_Aug!K44</f>
        <v>0</v>
      </c>
      <c r="L45" s="13">
        <f>Tsp_Jul_Aug!L44</f>
        <v>0</v>
      </c>
      <c r="M45" s="13">
        <f>Tsp_Jul_Aug!M44</f>
        <v>0</v>
      </c>
      <c r="N45" s="13">
        <f>Tsp_Jul_Aug!N44</f>
        <v>813000</v>
      </c>
      <c r="O45" s="13">
        <f>Tsp_Jul_Aug!O44</f>
        <v>0</v>
      </c>
      <c r="P45" s="13">
        <f t="shared" si="1"/>
        <v>813000</v>
      </c>
      <c r="Q45" s="7"/>
    </row>
    <row r="46" spans="1:17" s="15" customFormat="1" x14ac:dyDescent="0.25">
      <c r="A46" s="7" t="s">
        <v>27</v>
      </c>
      <c r="B46" s="7" t="s">
        <v>90</v>
      </c>
      <c r="C46" s="7" t="s">
        <v>225</v>
      </c>
      <c r="D46" s="12">
        <v>42215</v>
      </c>
      <c r="E46" s="13">
        <v>121401</v>
      </c>
      <c r="F46" s="13">
        <f>Tsp_Jul_Aug!F45</f>
        <v>38516</v>
      </c>
      <c r="G46" s="14">
        <f t="shared" si="0"/>
        <v>31.726262551379314</v>
      </c>
      <c r="H46" s="13">
        <f>Tsp_Jul_Aug!H45</f>
        <v>0</v>
      </c>
      <c r="I46" s="13">
        <f>Tsp_Jul_Aug!I45</f>
        <v>9949</v>
      </c>
      <c r="J46" s="13">
        <f>Tsp_Jul_Aug!J45</f>
        <v>0</v>
      </c>
      <c r="K46" s="13">
        <f>Tsp_Jul_Aug!K45</f>
        <v>0</v>
      </c>
      <c r="L46" s="13">
        <f>Tsp_Jul_Aug!L45</f>
        <v>0</v>
      </c>
      <c r="M46" s="13">
        <f>Tsp_Jul_Aug!M45</f>
        <v>0</v>
      </c>
      <c r="N46" s="13">
        <f>Tsp_Jul_Aug!N45</f>
        <v>1772340</v>
      </c>
      <c r="O46" s="13">
        <f>Tsp_Jul_Aug!O45</f>
        <v>0</v>
      </c>
      <c r="P46" s="13">
        <f t="shared" si="1"/>
        <v>1772340</v>
      </c>
      <c r="Q46" s="7"/>
    </row>
    <row r="47" spans="1:17" s="15" customFormat="1" x14ac:dyDescent="0.25">
      <c r="A47" s="7" t="s">
        <v>27</v>
      </c>
      <c r="B47" s="7" t="s">
        <v>91</v>
      </c>
      <c r="C47" s="7" t="s">
        <v>226</v>
      </c>
      <c r="D47" s="12">
        <v>42181</v>
      </c>
      <c r="E47" s="13">
        <v>145512</v>
      </c>
      <c r="F47" s="13">
        <f>Tsp_Jul_Aug!F46+Tsp_Jun!F17</f>
        <v>28036</v>
      </c>
      <c r="G47" s="14">
        <f t="shared" si="0"/>
        <v>19.267139479905438</v>
      </c>
      <c r="H47" s="13">
        <f>Tsp_Jul_Aug!H46+Tsp_Jun!H17</f>
        <v>21</v>
      </c>
      <c r="I47" s="13">
        <f>Tsp_Jul_Aug!I46+Tsp_Jun!I17</f>
        <v>7221</v>
      </c>
      <c r="J47" s="13">
        <f>Tsp_Jul_Aug!J46+Tsp_Jun!J17</f>
        <v>0</v>
      </c>
      <c r="K47" s="13">
        <f>Tsp_Jul_Aug!K46+Tsp_Jun!K17</f>
        <v>0</v>
      </c>
      <c r="L47" s="13">
        <f>Tsp_Jul_Aug!L46+Tsp_Jun!L17</f>
        <v>0</v>
      </c>
      <c r="M47" s="13">
        <f>Tsp_Jul_Aug!M46+Tsp_Jun!M17</f>
        <v>0</v>
      </c>
      <c r="N47" s="13">
        <f>Tsp_Jul_Aug!N46+Tsp_Jun!N17</f>
        <v>2102172</v>
      </c>
      <c r="O47" s="13">
        <f>Tsp_Jul_Aug!O46+Tsp_Jun!O17</f>
        <v>0</v>
      </c>
      <c r="P47" s="13">
        <f t="shared" si="1"/>
        <v>2102172</v>
      </c>
      <c r="Q47" s="13"/>
    </row>
    <row r="48" spans="1:17" s="15" customFormat="1" x14ac:dyDescent="0.25">
      <c r="A48" s="7" t="s">
        <v>27</v>
      </c>
      <c r="B48" s="7" t="s">
        <v>92</v>
      </c>
      <c r="C48" s="7" t="s">
        <v>227</v>
      </c>
      <c r="D48" s="12">
        <v>42218</v>
      </c>
      <c r="E48" s="13">
        <v>251145</v>
      </c>
      <c r="F48" s="13">
        <f>Tsp_Jul_Aug!F47</f>
        <v>4772</v>
      </c>
      <c r="G48" s="14">
        <f t="shared" si="0"/>
        <v>1.9000975532063151</v>
      </c>
      <c r="H48" s="13">
        <f>Tsp_Jul_Aug!H47</f>
        <v>0</v>
      </c>
      <c r="I48" s="13">
        <f>Tsp_Jul_Aug!I47</f>
        <v>42710</v>
      </c>
      <c r="J48" s="13">
        <f>Tsp_Jul_Aug!J47</f>
        <v>1</v>
      </c>
      <c r="K48" s="13">
        <f>Tsp_Jul_Aug!K47</f>
        <v>0</v>
      </c>
      <c r="L48" s="13">
        <f>Tsp_Jul_Aug!L47</f>
        <v>0</v>
      </c>
      <c r="M48" s="13">
        <f>Tsp_Jul_Aug!M47</f>
        <v>0</v>
      </c>
      <c r="N48" s="13">
        <f>Tsp_Jul_Aug!N47</f>
        <v>1439010</v>
      </c>
      <c r="O48" s="13">
        <f>Tsp_Jul_Aug!O47</f>
        <v>0</v>
      </c>
      <c r="P48" s="13">
        <f t="shared" si="1"/>
        <v>1439010</v>
      </c>
      <c r="Q48" s="7"/>
    </row>
    <row r="49" spans="1:17" s="15" customFormat="1" x14ac:dyDescent="0.25">
      <c r="A49" s="7" t="s">
        <v>27</v>
      </c>
      <c r="B49" s="7" t="s">
        <v>93</v>
      </c>
      <c r="C49" s="7" t="s">
        <v>228</v>
      </c>
      <c r="D49" s="12">
        <v>42218</v>
      </c>
      <c r="E49" s="13">
        <v>127540</v>
      </c>
      <c r="F49" s="13">
        <f>Tsp_Jul_Aug!F48</f>
        <v>18271</v>
      </c>
      <c r="G49" s="14">
        <f t="shared" si="0"/>
        <v>14.325701740630389</v>
      </c>
      <c r="H49" s="13">
        <f>Tsp_Jul_Aug!H48</f>
        <v>103</v>
      </c>
      <c r="I49" s="13">
        <f>Tsp_Jul_Aug!I48</f>
        <v>4795</v>
      </c>
      <c r="J49" s="13">
        <f>Tsp_Jul_Aug!J48</f>
        <v>1</v>
      </c>
      <c r="K49" s="13">
        <f>Tsp_Jul_Aug!K48</f>
        <v>0</v>
      </c>
      <c r="L49" s="13">
        <f>Tsp_Jul_Aug!L48</f>
        <v>0</v>
      </c>
      <c r="M49" s="13">
        <f>Tsp_Jul_Aug!M48</f>
        <v>0</v>
      </c>
      <c r="N49" s="13">
        <f>Tsp_Jul_Aug!N48</f>
        <v>3792000</v>
      </c>
      <c r="O49" s="13">
        <f>Tsp_Jul_Aug!O48</f>
        <v>0</v>
      </c>
      <c r="P49" s="13">
        <f t="shared" si="1"/>
        <v>3792000</v>
      </c>
      <c r="Q49" s="7"/>
    </row>
    <row r="50" spans="1:17" s="15" customFormat="1" x14ac:dyDescent="0.25">
      <c r="A50" s="7" t="s">
        <v>27</v>
      </c>
      <c r="B50" s="7" t="s">
        <v>94</v>
      </c>
      <c r="C50" s="7" t="s">
        <v>229</v>
      </c>
      <c r="D50" s="12">
        <v>42219</v>
      </c>
      <c r="E50" s="13">
        <v>196746</v>
      </c>
      <c r="F50" s="13">
        <f>Tsp_Jul_Aug!F49</f>
        <v>456</v>
      </c>
      <c r="G50" s="14">
        <f t="shared" si="0"/>
        <v>0.23177091275044981</v>
      </c>
      <c r="H50" s="13">
        <f>Tsp_Jul_Aug!H49</f>
        <v>0</v>
      </c>
      <c r="I50" s="13">
        <f>Tsp_Jul_Aug!I49</f>
        <v>108</v>
      </c>
      <c r="J50" s="13">
        <f>Tsp_Jul_Aug!J49</f>
        <v>0</v>
      </c>
      <c r="K50" s="13">
        <f>Tsp_Jul_Aug!K49</f>
        <v>0</v>
      </c>
      <c r="L50" s="13">
        <f>Tsp_Jul_Aug!L49</f>
        <v>0</v>
      </c>
      <c r="M50" s="13">
        <f>Tsp_Jul_Aug!M49</f>
        <v>0</v>
      </c>
      <c r="N50" s="13">
        <f>Tsp_Jul_Aug!N49</f>
        <v>0</v>
      </c>
      <c r="O50" s="13">
        <f>Tsp_Jul_Aug!O49</f>
        <v>0</v>
      </c>
      <c r="P50" s="13">
        <f t="shared" si="1"/>
        <v>0</v>
      </c>
      <c r="Q50" s="7"/>
    </row>
    <row r="51" spans="1:17" s="15" customFormat="1" x14ac:dyDescent="0.25">
      <c r="A51" s="7" t="s">
        <v>27</v>
      </c>
      <c r="B51" s="7" t="s">
        <v>95</v>
      </c>
      <c r="C51" s="7" t="s">
        <v>230</v>
      </c>
      <c r="D51" s="12">
        <v>42219</v>
      </c>
      <c r="E51" s="13">
        <v>107251</v>
      </c>
      <c r="F51" s="13">
        <f>Tsp_Jul_Aug!F50</f>
        <v>7130</v>
      </c>
      <c r="G51" s="14">
        <f t="shared" si="0"/>
        <v>6.6479566624087427</v>
      </c>
      <c r="H51" s="13">
        <f>Tsp_Jul_Aug!H50</f>
        <v>0</v>
      </c>
      <c r="I51" s="13">
        <f>Tsp_Jul_Aug!I50</f>
        <v>1465</v>
      </c>
      <c r="J51" s="13">
        <f>Tsp_Jul_Aug!J50</f>
        <v>0</v>
      </c>
      <c r="K51" s="13">
        <f>Tsp_Jul_Aug!K50</f>
        <v>0</v>
      </c>
      <c r="L51" s="13">
        <f>Tsp_Jul_Aug!L50</f>
        <v>0</v>
      </c>
      <c r="M51" s="13">
        <f>Tsp_Jul_Aug!M50</f>
        <v>0</v>
      </c>
      <c r="N51" s="13">
        <f>Tsp_Jul_Aug!N50</f>
        <v>5048730</v>
      </c>
      <c r="O51" s="13">
        <f>Tsp_Jul_Aug!O50</f>
        <v>0</v>
      </c>
      <c r="P51" s="13">
        <f t="shared" si="1"/>
        <v>5048730</v>
      </c>
      <c r="Q51" s="7"/>
    </row>
    <row r="52" spans="1:17" s="15" customFormat="1" x14ac:dyDescent="0.25">
      <c r="A52" s="7" t="s">
        <v>27</v>
      </c>
      <c r="B52" s="7" t="s">
        <v>96</v>
      </c>
      <c r="C52" s="7" t="s">
        <v>231</v>
      </c>
      <c r="D52" s="12">
        <v>42219</v>
      </c>
      <c r="E52" s="13">
        <v>199709</v>
      </c>
      <c r="F52" s="13">
        <f>Tsp_Jul_Aug!F51</f>
        <v>1665</v>
      </c>
      <c r="G52" s="14">
        <f t="shared" si="0"/>
        <v>0.83371305249137495</v>
      </c>
      <c r="H52" s="13">
        <f>Tsp_Jul_Aug!H51</f>
        <v>0</v>
      </c>
      <c r="I52" s="13">
        <f>Tsp_Jul_Aug!I51</f>
        <v>327</v>
      </c>
      <c r="J52" s="13">
        <f>Tsp_Jul_Aug!J51</f>
        <v>0</v>
      </c>
      <c r="K52" s="13">
        <f>Tsp_Jul_Aug!K51</f>
        <v>0</v>
      </c>
      <c r="L52" s="13">
        <f>Tsp_Jul_Aug!L51</f>
        <v>0</v>
      </c>
      <c r="M52" s="13">
        <f>Tsp_Jul_Aug!M51</f>
        <v>0</v>
      </c>
      <c r="N52" s="13">
        <f>Tsp_Jul_Aug!N51</f>
        <v>0</v>
      </c>
      <c r="O52" s="13">
        <f>Tsp_Jul_Aug!O51</f>
        <v>0</v>
      </c>
      <c r="P52" s="13">
        <f t="shared" si="1"/>
        <v>0</v>
      </c>
      <c r="Q52" s="7"/>
    </row>
    <row r="53" spans="1:17" s="15" customFormat="1" x14ac:dyDescent="0.25">
      <c r="A53" s="7" t="s">
        <v>27</v>
      </c>
      <c r="B53" s="7" t="s">
        <v>97</v>
      </c>
      <c r="C53" s="7" t="s">
        <v>232</v>
      </c>
      <c r="D53" s="12">
        <v>42219</v>
      </c>
      <c r="E53" s="13">
        <v>172122</v>
      </c>
      <c r="F53" s="13">
        <f>Tsp_Jul_Aug!F52</f>
        <v>4772</v>
      </c>
      <c r="G53" s="14">
        <f t="shared" si="0"/>
        <v>2.7724520979305374</v>
      </c>
      <c r="H53" s="13">
        <f>Tsp_Jul_Aug!H52</f>
        <v>0</v>
      </c>
      <c r="I53" s="13">
        <f>Tsp_Jul_Aug!I52</f>
        <v>1312</v>
      </c>
      <c r="J53" s="13">
        <f>Tsp_Jul_Aug!J52</f>
        <v>0</v>
      </c>
      <c r="K53" s="13">
        <f>Tsp_Jul_Aug!K52</f>
        <v>0</v>
      </c>
      <c r="L53" s="13">
        <f>Tsp_Jul_Aug!L52</f>
        <v>0</v>
      </c>
      <c r="M53" s="13">
        <f>Tsp_Jul_Aug!M52</f>
        <v>0</v>
      </c>
      <c r="N53" s="13">
        <f>Tsp_Jul_Aug!N52</f>
        <v>1382100</v>
      </c>
      <c r="O53" s="13">
        <f>Tsp_Jul_Aug!O52</f>
        <v>0</v>
      </c>
      <c r="P53" s="13">
        <f t="shared" si="1"/>
        <v>1382100</v>
      </c>
      <c r="Q53" s="7"/>
    </row>
    <row r="54" spans="1:17" s="15" customFormat="1" x14ac:dyDescent="0.25">
      <c r="A54" s="7" t="s">
        <v>27</v>
      </c>
      <c r="B54" s="7" t="s">
        <v>98</v>
      </c>
      <c r="C54" s="7" t="s">
        <v>233</v>
      </c>
      <c r="D54" s="12">
        <v>42219</v>
      </c>
      <c r="E54" s="13">
        <v>122411</v>
      </c>
      <c r="F54" s="13">
        <f>Tsp_Jul_Aug!F53</f>
        <v>11898</v>
      </c>
      <c r="G54" s="14">
        <f t="shared" si="0"/>
        <v>9.7197147315192254</v>
      </c>
      <c r="H54" s="13">
        <f>Tsp_Jul_Aug!H53</f>
        <v>0</v>
      </c>
      <c r="I54" s="13">
        <f>Tsp_Jul_Aug!I53</f>
        <v>2748</v>
      </c>
      <c r="J54" s="13">
        <f>Tsp_Jul_Aug!J53</f>
        <v>0</v>
      </c>
      <c r="K54" s="13">
        <f>Tsp_Jul_Aug!K53</f>
        <v>0</v>
      </c>
      <c r="L54" s="13">
        <f>Tsp_Jul_Aug!L53</f>
        <v>0</v>
      </c>
      <c r="M54" s="13">
        <f>Tsp_Jul_Aug!M53</f>
        <v>0</v>
      </c>
      <c r="N54" s="13">
        <f>Tsp_Jul_Aug!N53</f>
        <v>813000</v>
      </c>
      <c r="O54" s="13">
        <f>Tsp_Jul_Aug!O53</f>
        <v>0</v>
      </c>
      <c r="P54" s="13">
        <f t="shared" si="1"/>
        <v>813000</v>
      </c>
      <c r="Q54" s="7"/>
    </row>
    <row r="55" spans="1:17" s="15" customFormat="1" x14ac:dyDescent="0.25">
      <c r="A55" s="7" t="s">
        <v>27</v>
      </c>
      <c r="B55" s="7" t="s">
        <v>99</v>
      </c>
      <c r="C55" s="7" t="s">
        <v>234</v>
      </c>
      <c r="D55" s="12">
        <v>42219</v>
      </c>
      <c r="E55" s="13">
        <v>126659</v>
      </c>
      <c r="F55" s="13">
        <f>Tsp_Jul_Aug!F54</f>
        <v>1806</v>
      </c>
      <c r="G55" s="14">
        <f t="shared" si="0"/>
        <v>1.4258757766917471</v>
      </c>
      <c r="H55" s="13">
        <f>Tsp_Jul_Aug!H54</f>
        <v>11</v>
      </c>
      <c r="I55" s="13">
        <f>Tsp_Jul_Aug!I54</f>
        <v>471</v>
      </c>
      <c r="J55" s="13">
        <f>Tsp_Jul_Aug!J54</f>
        <v>0</v>
      </c>
      <c r="K55" s="13">
        <f>Tsp_Jul_Aug!K54</f>
        <v>0</v>
      </c>
      <c r="L55" s="13">
        <f>Tsp_Jul_Aug!L54</f>
        <v>0</v>
      </c>
      <c r="M55" s="13">
        <f>Tsp_Jul_Aug!M54</f>
        <v>0</v>
      </c>
      <c r="N55" s="13">
        <f>Tsp_Jul_Aug!N54</f>
        <v>813000</v>
      </c>
      <c r="O55" s="13">
        <f>Tsp_Jul_Aug!O54</f>
        <v>0</v>
      </c>
      <c r="P55" s="13">
        <f t="shared" si="1"/>
        <v>813000</v>
      </c>
      <c r="Q55" s="7"/>
    </row>
    <row r="56" spans="1:17" s="15" customFormat="1" x14ac:dyDescent="0.25">
      <c r="A56" s="7" t="s">
        <v>27</v>
      </c>
      <c r="B56" s="7" t="s">
        <v>100</v>
      </c>
      <c r="C56" s="7" t="s">
        <v>235</v>
      </c>
      <c r="D56" s="12">
        <v>42219</v>
      </c>
      <c r="E56" s="13">
        <v>150959</v>
      </c>
      <c r="F56" s="13">
        <f>Tsp_Jul_Aug!F55</f>
        <v>5870</v>
      </c>
      <c r="G56" s="14">
        <f t="shared" si="0"/>
        <v>3.8884730291006169</v>
      </c>
      <c r="H56" s="13">
        <f>Tsp_Jul_Aug!H55</f>
        <v>72</v>
      </c>
      <c r="I56" s="13">
        <f>Tsp_Jul_Aug!I55</f>
        <v>2104</v>
      </c>
      <c r="J56" s="13">
        <f>Tsp_Jul_Aug!J55</f>
        <v>0</v>
      </c>
      <c r="K56" s="13">
        <f>Tsp_Jul_Aug!K55</f>
        <v>0</v>
      </c>
      <c r="L56" s="13">
        <f>Tsp_Jul_Aug!L55</f>
        <v>0</v>
      </c>
      <c r="M56" s="13">
        <f>Tsp_Jul_Aug!M55</f>
        <v>0</v>
      </c>
      <c r="N56" s="13">
        <f>Tsp_Jul_Aug!N55</f>
        <v>5199270</v>
      </c>
      <c r="O56" s="13">
        <f>Tsp_Jul_Aug!O55</f>
        <v>0</v>
      </c>
      <c r="P56" s="13">
        <f t="shared" si="1"/>
        <v>5199270</v>
      </c>
      <c r="Q56" s="7"/>
    </row>
    <row r="57" spans="1:17" s="15" customFormat="1" x14ac:dyDescent="0.25">
      <c r="A57" s="7" t="s">
        <v>27</v>
      </c>
      <c r="B57" s="7" t="s">
        <v>101</v>
      </c>
      <c r="C57" s="7" t="s">
        <v>236</v>
      </c>
      <c r="D57" s="12">
        <v>42219</v>
      </c>
      <c r="E57" s="13">
        <v>177255</v>
      </c>
      <c r="F57" s="13">
        <f>Tsp_Jul_Aug!F56</f>
        <v>32663</v>
      </c>
      <c r="G57" s="14">
        <f t="shared" si="0"/>
        <v>18.427124763758425</v>
      </c>
      <c r="H57" s="13">
        <f>Tsp_Jul_Aug!H56</f>
        <v>11</v>
      </c>
      <c r="I57" s="13">
        <f>Tsp_Jul_Aug!I56</f>
        <v>8056</v>
      </c>
      <c r="J57" s="13">
        <f>Tsp_Jul_Aug!J56</f>
        <v>0</v>
      </c>
      <c r="K57" s="13">
        <f>Tsp_Jul_Aug!K56</f>
        <v>0</v>
      </c>
      <c r="L57" s="13">
        <f>Tsp_Jul_Aug!L56</f>
        <v>0</v>
      </c>
      <c r="M57" s="13">
        <f>Tsp_Jul_Aug!M56</f>
        <v>0</v>
      </c>
      <c r="N57" s="13">
        <f>Tsp_Jul_Aug!N56</f>
        <v>2844000</v>
      </c>
      <c r="O57" s="13">
        <f>Tsp_Jul_Aug!O56</f>
        <v>0</v>
      </c>
      <c r="P57" s="13">
        <f t="shared" si="1"/>
        <v>2844000</v>
      </c>
      <c r="Q57" s="7"/>
    </row>
    <row r="58" spans="1:17" s="15" customFormat="1" x14ac:dyDescent="0.25">
      <c r="A58" s="7" t="s">
        <v>27</v>
      </c>
      <c r="B58" s="7" t="s">
        <v>102</v>
      </c>
      <c r="C58" s="7" t="s">
        <v>103</v>
      </c>
      <c r="D58" s="12">
        <v>42219</v>
      </c>
      <c r="E58" s="13">
        <v>130900</v>
      </c>
      <c r="F58" s="13">
        <f>Tsp_Jul_Aug!F57</f>
        <v>1943</v>
      </c>
      <c r="G58" s="14">
        <f t="shared" si="0"/>
        <v>1.4843391902215433</v>
      </c>
      <c r="H58" s="13">
        <f>Tsp_Jul_Aug!H57</f>
        <v>1</v>
      </c>
      <c r="I58" s="13">
        <f>Tsp_Jul_Aug!I57</f>
        <v>465</v>
      </c>
      <c r="J58" s="13">
        <f>Tsp_Jul_Aug!J57</f>
        <v>0</v>
      </c>
      <c r="K58" s="13">
        <f>Tsp_Jul_Aug!K57</f>
        <v>0</v>
      </c>
      <c r="L58" s="13">
        <f>Tsp_Jul_Aug!L57</f>
        <v>0</v>
      </c>
      <c r="M58" s="13">
        <f>Tsp_Jul_Aug!M57</f>
        <v>0</v>
      </c>
      <c r="N58" s="13">
        <f>Tsp_Jul_Aug!N57</f>
        <v>0</v>
      </c>
      <c r="O58" s="13">
        <f>Tsp_Jul_Aug!O57</f>
        <v>0</v>
      </c>
      <c r="P58" s="13">
        <f t="shared" si="1"/>
        <v>0</v>
      </c>
      <c r="Q58" s="7"/>
    </row>
    <row r="59" spans="1:17" s="15" customFormat="1" x14ac:dyDescent="0.25">
      <c r="A59" s="7" t="s">
        <v>27</v>
      </c>
      <c r="B59" s="7" t="s">
        <v>104</v>
      </c>
      <c r="C59" s="7" t="s">
        <v>105</v>
      </c>
      <c r="D59" s="12">
        <v>42219</v>
      </c>
      <c r="E59" s="13">
        <v>67378</v>
      </c>
      <c r="F59" s="13">
        <f>Tsp_Jul_Aug!F58</f>
        <v>1538</v>
      </c>
      <c r="G59" s="14">
        <f t="shared" si="0"/>
        <v>2.2826441865297276</v>
      </c>
      <c r="H59" s="13">
        <f>Tsp_Jul_Aug!H58</f>
        <v>0</v>
      </c>
      <c r="I59" s="13">
        <f>Tsp_Jul_Aug!I58</f>
        <v>343</v>
      </c>
      <c r="J59" s="13">
        <f>Tsp_Jul_Aug!J58</f>
        <v>0</v>
      </c>
      <c r="K59" s="13">
        <f>Tsp_Jul_Aug!K58</f>
        <v>0</v>
      </c>
      <c r="L59" s="13">
        <f>Tsp_Jul_Aug!L58</f>
        <v>0</v>
      </c>
      <c r="M59" s="13">
        <f>Tsp_Jul_Aug!M58</f>
        <v>0</v>
      </c>
      <c r="N59" s="13">
        <f>Tsp_Jul_Aug!N58</f>
        <v>0</v>
      </c>
      <c r="O59" s="13">
        <f>Tsp_Jul_Aug!O58</f>
        <v>0</v>
      </c>
      <c r="P59" s="13">
        <f t="shared" si="1"/>
        <v>0</v>
      </c>
      <c r="Q59" s="7"/>
    </row>
    <row r="60" spans="1:17" ht="15" customHeight="1" x14ac:dyDescent="0.25">
      <c r="A60" s="3" t="s">
        <v>27</v>
      </c>
      <c r="B60" s="3" t="s">
        <v>352</v>
      </c>
      <c r="C60" s="7" t="str">
        <f>VLOOKUP(B60,'Sheet2 (2)'!$C$1:$D$349,2,FALSE)</f>
        <v>MMR007004</v>
      </c>
      <c r="D60" s="16">
        <v>42219</v>
      </c>
      <c r="E60" s="13">
        <v>176024</v>
      </c>
      <c r="F60" s="13">
        <f>Tsp_Jul_Aug!F59</f>
        <v>260</v>
      </c>
      <c r="G60" s="14">
        <f t="shared" si="0"/>
        <v>0.14770713084579376</v>
      </c>
      <c r="H60" s="13">
        <f>Tsp_Jul_Aug!H59</f>
        <v>0</v>
      </c>
      <c r="I60" s="13">
        <f>Tsp_Jul_Aug!I59</f>
        <v>68</v>
      </c>
      <c r="J60" s="13">
        <f>Tsp_Jul_Aug!J59</f>
        <v>0</v>
      </c>
      <c r="K60" s="13">
        <f>Tsp_Jul_Aug!K59</f>
        <v>0</v>
      </c>
      <c r="L60" s="13">
        <f>Tsp_Jul_Aug!L59</f>
        <v>0</v>
      </c>
      <c r="M60" s="13">
        <f>Tsp_Jul_Aug!M59</f>
        <v>0</v>
      </c>
      <c r="N60" s="13">
        <f>Tsp_Jul_Aug!N59</f>
        <v>0</v>
      </c>
      <c r="O60" s="13">
        <f>Tsp_Jul_Aug!O59</f>
        <v>0</v>
      </c>
      <c r="P60" s="4"/>
      <c r="Q60" s="4"/>
    </row>
    <row r="61" spans="1:17" ht="15" customHeight="1" x14ac:dyDescent="0.25">
      <c r="A61" s="3" t="s">
        <v>27</v>
      </c>
      <c r="B61" s="3" t="s">
        <v>338</v>
      </c>
      <c r="C61" s="7" t="str">
        <f>VLOOKUP(B61,'Sheet2 (2)'!$C$1:$D$349,2,FALSE)</f>
        <v>MMR007006</v>
      </c>
      <c r="D61" s="16">
        <v>42219</v>
      </c>
      <c r="E61" s="13">
        <v>250948</v>
      </c>
      <c r="F61" s="13">
        <f>Tsp_Jul_Aug!F60</f>
        <v>0</v>
      </c>
      <c r="G61" s="14">
        <f t="shared" si="0"/>
        <v>0</v>
      </c>
      <c r="H61" s="13">
        <f>Tsp_Jul_Aug!H60</f>
        <v>0</v>
      </c>
      <c r="I61" s="13">
        <f>Tsp_Jul_Aug!I60</f>
        <v>157</v>
      </c>
      <c r="J61" s="13">
        <f>Tsp_Jul_Aug!J60</f>
        <v>0</v>
      </c>
      <c r="K61" s="13">
        <f>Tsp_Jul_Aug!K60</f>
        <v>0</v>
      </c>
      <c r="L61" s="13">
        <f>Tsp_Jul_Aug!L60</f>
        <v>0</v>
      </c>
      <c r="M61" s="13">
        <f>Tsp_Jul_Aug!M60</f>
        <v>0</v>
      </c>
      <c r="N61" s="13">
        <f>Tsp_Jul_Aug!N60</f>
        <v>0</v>
      </c>
      <c r="O61" s="13">
        <f>Tsp_Jul_Aug!O60</f>
        <v>0</v>
      </c>
      <c r="P61" s="4"/>
      <c r="Q61" s="4"/>
    </row>
    <row r="62" spans="1:17" ht="15" customHeight="1" x14ac:dyDescent="0.25">
      <c r="A62" s="3" t="s">
        <v>27</v>
      </c>
      <c r="B62" s="3" t="s">
        <v>344</v>
      </c>
      <c r="C62" s="7" t="str">
        <f>VLOOKUP(B62,'Sheet2 (2)'!$C$1:$D$349,2,FALSE)</f>
        <v>MMR008004</v>
      </c>
      <c r="D62" s="16">
        <v>42219</v>
      </c>
      <c r="E62" s="13">
        <v>137481</v>
      </c>
      <c r="F62" s="13">
        <f>Tsp_Jul_Aug!F61</f>
        <v>0</v>
      </c>
      <c r="G62" s="14">
        <f t="shared" si="0"/>
        <v>0</v>
      </c>
      <c r="H62" s="13">
        <f>Tsp_Jul_Aug!H61</f>
        <v>0</v>
      </c>
      <c r="I62" s="13">
        <f>Tsp_Jul_Aug!I61</f>
        <v>94</v>
      </c>
      <c r="J62" s="13">
        <f>Tsp_Jul_Aug!J61</f>
        <v>0</v>
      </c>
      <c r="K62" s="13">
        <f>Tsp_Jul_Aug!K61</f>
        <v>0</v>
      </c>
      <c r="L62" s="13">
        <f>Tsp_Jul_Aug!L61</f>
        <v>0</v>
      </c>
      <c r="M62" s="13">
        <f>Tsp_Jul_Aug!M61</f>
        <v>0</v>
      </c>
      <c r="N62" s="13">
        <f>Tsp_Jul_Aug!N61</f>
        <v>0</v>
      </c>
      <c r="O62" s="13">
        <f>Tsp_Jul_Aug!O61</f>
        <v>0</v>
      </c>
      <c r="P62" s="4"/>
      <c r="Q62" s="4"/>
    </row>
    <row r="63" spans="1:17" s="15" customFormat="1" ht="15" customHeight="1" x14ac:dyDescent="0.25">
      <c r="A63" s="7" t="s">
        <v>19</v>
      </c>
      <c r="B63" s="7" t="s">
        <v>106</v>
      </c>
      <c r="C63" s="7" t="s">
        <v>237</v>
      </c>
      <c r="D63" s="12">
        <v>42201</v>
      </c>
      <c r="E63" s="13">
        <v>104266</v>
      </c>
      <c r="F63" s="13">
        <f>Tsp_Jul_Aug!F62</f>
        <v>21264</v>
      </c>
      <c r="G63" s="14">
        <f t="shared" si="0"/>
        <v>20.393992288953257</v>
      </c>
      <c r="H63" s="13">
        <f>Tsp_Jul_Aug!H62</f>
        <v>94</v>
      </c>
      <c r="I63" s="13">
        <f>Tsp_Jul_Aug!I62</f>
        <v>4582</v>
      </c>
      <c r="J63" s="13">
        <f>Tsp_Jul_Aug!J62</f>
        <v>0</v>
      </c>
      <c r="K63" s="13">
        <f>Tsp_Jul_Aug!K62</f>
        <v>66250</v>
      </c>
      <c r="L63" s="13">
        <f>Tsp_Jul_Aug!L62</f>
        <v>0</v>
      </c>
      <c r="M63" s="13">
        <f>Tsp_Jul_Aug!M62</f>
        <v>500000</v>
      </c>
      <c r="N63" s="13">
        <f>Tsp_Jul_Aug!N62</f>
        <v>513340</v>
      </c>
      <c r="O63" s="13">
        <f>Tsp_Jul_Aug!O62</f>
        <v>0</v>
      </c>
      <c r="P63" s="13">
        <f t="shared" si="1"/>
        <v>1079590</v>
      </c>
      <c r="Q63" s="13"/>
    </row>
    <row r="64" spans="1:17" s="15" customFormat="1" ht="15" customHeight="1" x14ac:dyDescent="0.25">
      <c r="A64" s="7" t="s">
        <v>19</v>
      </c>
      <c r="B64" s="7" t="s">
        <v>107</v>
      </c>
      <c r="C64" s="7" t="s">
        <v>238</v>
      </c>
      <c r="D64" s="12">
        <v>42201</v>
      </c>
      <c r="E64" s="13">
        <v>295497</v>
      </c>
      <c r="F64" s="13">
        <f>Tsp_Jul_Aug!F63</f>
        <v>10575</v>
      </c>
      <c r="G64" s="14">
        <f t="shared" si="0"/>
        <v>3.5787165351932506</v>
      </c>
      <c r="H64" s="13">
        <f>Tsp_Jul_Aug!H63</f>
        <v>14</v>
      </c>
      <c r="I64" s="13">
        <f>Tsp_Jul_Aug!I63</f>
        <v>760</v>
      </c>
      <c r="J64" s="13">
        <f>Tsp_Jul_Aug!J63</f>
        <v>1</v>
      </c>
      <c r="K64" s="13">
        <f>Tsp_Jul_Aug!K63</f>
        <v>3595050</v>
      </c>
      <c r="L64" s="13">
        <f>Tsp_Jul_Aug!L63</f>
        <v>0</v>
      </c>
      <c r="M64" s="13">
        <f>Tsp_Jul_Aug!M63</f>
        <v>0</v>
      </c>
      <c r="N64" s="13">
        <f>Tsp_Jul_Aug!N63</f>
        <v>2439000</v>
      </c>
      <c r="O64" s="13">
        <f>Tsp_Jul_Aug!O63</f>
        <v>100000</v>
      </c>
      <c r="P64" s="13">
        <f t="shared" si="1"/>
        <v>6134050</v>
      </c>
      <c r="Q64" s="13"/>
    </row>
    <row r="65" spans="1:17" s="15" customFormat="1" ht="15" customHeight="1" x14ac:dyDescent="0.25">
      <c r="A65" s="7" t="s">
        <v>19</v>
      </c>
      <c r="B65" s="7" t="s">
        <v>108</v>
      </c>
      <c r="C65" s="7" t="s">
        <v>239</v>
      </c>
      <c r="D65" s="12">
        <v>42201</v>
      </c>
      <c r="E65" s="13">
        <v>103847</v>
      </c>
      <c r="F65" s="13">
        <f>Tsp_Jul_Aug!F64</f>
        <v>2525</v>
      </c>
      <c r="G65" s="14">
        <f t="shared" si="0"/>
        <v>2.4314616695715814</v>
      </c>
      <c r="H65" s="13">
        <f>Tsp_Jul_Aug!H64</f>
        <v>7</v>
      </c>
      <c r="I65" s="13">
        <f>Tsp_Jul_Aug!I64</f>
        <v>459</v>
      </c>
      <c r="J65" s="13">
        <f>Tsp_Jul_Aug!J64</f>
        <v>1</v>
      </c>
      <c r="K65" s="13">
        <f>Tsp_Jul_Aug!K64</f>
        <v>1278450</v>
      </c>
      <c r="L65" s="13">
        <f>Tsp_Jul_Aug!L64</f>
        <v>0</v>
      </c>
      <c r="M65" s="13">
        <f>Tsp_Jul_Aug!M64</f>
        <v>0</v>
      </c>
      <c r="N65" s="13">
        <f>Tsp_Jul_Aug!N64</f>
        <v>2032500</v>
      </c>
      <c r="O65" s="13">
        <f>Tsp_Jul_Aug!O64</f>
        <v>100000</v>
      </c>
      <c r="P65" s="13">
        <f t="shared" si="1"/>
        <v>3410950</v>
      </c>
      <c r="Q65" s="13"/>
    </row>
    <row r="66" spans="1:17" s="15" customFormat="1" ht="15" customHeight="1" x14ac:dyDescent="0.25">
      <c r="A66" s="7" t="s">
        <v>19</v>
      </c>
      <c r="B66" s="7" t="s">
        <v>109</v>
      </c>
      <c r="C66" s="7" t="s">
        <v>240</v>
      </c>
      <c r="D66" s="12">
        <v>42202</v>
      </c>
      <c r="E66" s="13">
        <v>134253</v>
      </c>
      <c r="F66" s="13">
        <f>Tsp_Jul_Aug!F65</f>
        <v>37584</v>
      </c>
      <c r="G66" s="14">
        <f t="shared" si="0"/>
        <v>27.994905141784542</v>
      </c>
      <c r="H66" s="13">
        <f>Tsp_Jul_Aug!H65</f>
        <v>58</v>
      </c>
      <c r="I66" s="13">
        <f>Tsp_Jul_Aug!I65</f>
        <v>7562</v>
      </c>
      <c r="J66" s="13">
        <f>Tsp_Jul_Aug!J65</f>
        <v>2</v>
      </c>
      <c r="K66" s="13">
        <f>Tsp_Jul_Aug!K65</f>
        <v>0</v>
      </c>
      <c r="L66" s="13">
        <f>Tsp_Jul_Aug!L65</f>
        <v>0</v>
      </c>
      <c r="M66" s="13">
        <f>Tsp_Jul_Aug!M65</f>
        <v>0</v>
      </c>
      <c r="N66" s="13">
        <f>Tsp_Jul_Aug!N65</f>
        <v>0</v>
      </c>
      <c r="O66" s="13">
        <f>Tsp_Jul_Aug!O65</f>
        <v>200000</v>
      </c>
      <c r="P66" s="13">
        <f t="shared" si="1"/>
        <v>200000</v>
      </c>
      <c r="Q66" s="7"/>
    </row>
    <row r="67" spans="1:17" s="15" customFormat="1" ht="15" customHeight="1" x14ac:dyDescent="0.25">
      <c r="A67" s="7" t="s">
        <v>19</v>
      </c>
      <c r="B67" s="7" t="s">
        <v>110</v>
      </c>
      <c r="C67" s="7" t="s">
        <v>241</v>
      </c>
      <c r="D67" s="12">
        <v>42203</v>
      </c>
      <c r="E67" s="13">
        <v>145064</v>
      </c>
      <c r="F67" s="13">
        <f>Tsp_Jul_Aug!F66</f>
        <v>15576</v>
      </c>
      <c r="G67" s="14">
        <f t="shared" si="0"/>
        <v>10.737329730325925</v>
      </c>
      <c r="H67" s="13">
        <f>Tsp_Jul_Aug!H66</f>
        <v>13</v>
      </c>
      <c r="I67" s="13">
        <f>Tsp_Jul_Aug!I66</f>
        <v>3390</v>
      </c>
      <c r="J67" s="13">
        <f>Tsp_Jul_Aug!J66</f>
        <v>4</v>
      </c>
      <c r="K67" s="13">
        <f>Tsp_Jul_Aug!K66</f>
        <v>13222200</v>
      </c>
      <c r="L67" s="13">
        <f>Tsp_Jul_Aug!L66</f>
        <v>0</v>
      </c>
      <c r="M67" s="13">
        <f>Tsp_Jul_Aug!M66</f>
        <v>550000</v>
      </c>
      <c r="N67" s="13">
        <f>Tsp_Jul_Aug!N66</f>
        <v>3494726</v>
      </c>
      <c r="O67" s="13">
        <f>Tsp_Jul_Aug!O66</f>
        <v>400000</v>
      </c>
      <c r="P67" s="13">
        <f t="shared" si="1"/>
        <v>17666926</v>
      </c>
      <c r="Q67" s="7"/>
    </row>
    <row r="68" spans="1:17" s="15" customFormat="1" ht="15" customHeight="1" x14ac:dyDescent="0.25">
      <c r="A68" s="7" t="s">
        <v>19</v>
      </c>
      <c r="B68" s="7" t="s">
        <v>111</v>
      </c>
      <c r="C68" s="7" t="s">
        <v>242</v>
      </c>
      <c r="D68" s="12">
        <v>42203</v>
      </c>
      <c r="E68" s="13">
        <v>123666</v>
      </c>
      <c r="F68" s="13">
        <f>Tsp_Jul_Aug!F67</f>
        <v>11183</v>
      </c>
      <c r="G68" s="14">
        <f t="shared" si="0"/>
        <v>9.0429058916759661</v>
      </c>
      <c r="H68" s="13">
        <f>Tsp_Jul_Aug!H67</f>
        <v>0</v>
      </c>
      <c r="I68" s="13">
        <f>Tsp_Jul_Aug!I67</f>
        <v>865</v>
      </c>
      <c r="J68" s="13">
        <f>Tsp_Jul_Aug!J67</f>
        <v>0</v>
      </c>
      <c r="K68" s="13">
        <f>Tsp_Jul_Aug!K67</f>
        <v>189450</v>
      </c>
      <c r="L68" s="13">
        <f>Tsp_Jul_Aug!L67</f>
        <v>0</v>
      </c>
      <c r="M68" s="13">
        <f>Tsp_Jul_Aug!M67</f>
        <v>0</v>
      </c>
      <c r="N68" s="13">
        <f>Tsp_Jul_Aug!N67</f>
        <v>495930</v>
      </c>
      <c r="O68" s="13">
        <f>Tsp_Jul_Aug!O67</f>
        <v>0</v>
      </c>
      <c r="P68" s="13">
        <f t="shared" si="1"/>
        <v>685380</v>
      </c>
      <c r="Q68" s="7"/>
    </row>
    <row r="69" spans="1:17" s="15" customFormat="1" ht="15" customHeight="1" x14ac:dyDescent="0.25">
      <c r="A69" s="7" t="s">
        <v>19</v>
      </c>
      <c r="B69" s="7" t="s">
        <v>112</v>
      </c>
      <c r="C69" s="7" t="s">
        <v>243</v>
      </c>
      <c r="D69" s="12">
        <v>42204</v>
      </c>
      <c r="E69" s="13">
        <v>119939</v>
      </c>
      <c r="F69" s="13">
        <f>Tsp_Jul_Aug!F68</f>
        <v>218</v>
      </c>
      <c r="G69" s="14">
        <f t="shared" ref="G69:G132" si="2">F69/E69*100</f>
        <v>0.1817590608559351</v>
      </c>
      <c r="H69" s="13">
        <f>Tsp_Jul_Aug!H68</f>
        <v>12</v>
      </c>
      <c r="I69" s="13">
        <f>Tsp_Jul_Aug!I68</f>
        <v>40</v>
      </c>
      <c r="J69" s="13">
        <f>Tsp_Jul_Aug!J68</f>
        <v>0</v>
      </c>
      <c r="K69" s="13">
        <f>Tsp_Jul_Aug!K68</f>
        <v>173250</v>
      </c>
      <c r="L69" s="13">
        <f>Tsp_Jul_Aug!L68</f>
        <v>0</v>
      </c>
      <c r="M69" s="13">
        <f>Tsp_Jul_Aug!M68</f>
        <v>600000</v>
      </c>
      <c r="N69" s="13">
        <f>Tsp_Jul_Aug!N68</f>
        <v>492432</v>
      </c>
      <c r="O69" s="13">
        <f>Tsp_Jul_Aug!O68</f>
        <v>0</v>
      </c>
      <c r="P69" s="13">
        <f t="shared" si="1"/>
        <v>1265682</v>
      </c>
      <c r="Q69" s="7"/>
    </row>
    <row r="70" spans="1:17" s="15" customFormat="1" ht="15" customHeight="1" x14ac:dyDescent="0.25">
      <c r="A70" s="7" t="s">
        <v>19</v>
      </c>
      <c r="B70" s="7" t="s">
        <v>113</v>
      </c>
      <c r="C70" s="7" t="s">
        <v>244</v>
      </c>
      <c r="D70" s="12">
        <v>42204</v>
      </c>
      <c r="E70" s="13">
        <v>118056</v>
      </c>
      <c r="F70" s="13">
        <f>Tsp_Jul_Aug!F69</f>
        <v>4151</v>
      </c>
      <c r="G70" s="14">
        <f t="shared" si="2"/>
        <v>3.5161279392830522</v>
      </c>
      <c r="H70" s="13">
        <f>Tsp_Jul_Aug!H69</f>
        <v>32</v>
      </c>
      <c r="I70" s="13">
        <f>Tsp_Jul_Aug!I69</f>
        <v>56</v>
      </c>
      <c r="J70" s="13">
        <f>Tsp_Jul_Aug!J69</f>
        <v>0</v>
      </c>
      <c r="K70" s="13">
        <f>Tsp_Jul_Aug!K69</f>
        <v>0</v>
      </c>
      <c r="L70" s="13">
        <f>Tsp_Jul_Aug!L69</f>
        <v>0</v>
      </c>
      <c r="M70" s="13">
        <f>Tsp_Jul_Aug!M69</f>
        <v>0</v>
      </c>
      <c r="N70" s="13">
        <f>Tsp_Jul_Aug!N69</f>
        <v>162600</v>
      </c>
      <c r="O70" s="13">
        <f>Tsp_Jul_Aug!O69</f>
        <v>0</v>
      </c>
      <c r="P70" s="13">
        <f t="shared" si="1"/>
        <v>162600</v>
      </c>
      <c r="Q70" s="7"/>
    </row>
    <row r="71" spans="1:17" s="15" customFormat="1" ht="15" customHeight="1" x14ac:dyDescent="0.25">
      <c r="A71" s="7" t="s">
        <v>19</v>
      </c>
      <c r="B71" s="7" t="s">
        <v>114</v>
      </c>
      <c r="C71" s="7" t="s">
        <v>245</v>
      </c>
      <c r="D71" s="12">
        <v>42204</v>
      </c>
      <c r="E71" s="13">
        <v>371963</v>
      </c>
      <c r="F71" s="13">
        <f>Tsp_Jul_Aug!F70</f>
        <v>21400</v>
      </c>
      <c r="G71" s="14">
        <f t="shared" si="2"/>
        <v>5.7532604049327487</v>
      </c>
      <c r="H71" s="13">
        <f>Tsp_Jul_Aug!H70</f>
        <v>9</v>
      </c>
      <c r="I71" s="13">
        <f>Tsp_Jul_Aug!I70</f>
        <v>3925</v>
      </c>
      <c r="J71" s="13">
        <f>Tsp_Jul_Aug!J70</f>
        <v>1</v>
      </c>
      <c r="K71" s="13">
        <f>Tsp_Jul_Aug!K70</f>
        <v>0</v>
      </c>
      <c r="L71" s="13">
        <f>Tsp_Jul_Aug!L70</f>
        <v>0</v>
      </c>
      <c r="M71" s="13">
        <f>Tsp_Jul_Aug!M70</f>
        <v>0</v>
      </c>
      <c r="N71" s="13">
        <f>Tsp_Jul_Aug!N70</f>
        <v>0</v>
      </c>
      <c r="O71" s="13">
        <f>Tsp_Jul_Aug!O70</f>
        <v>100000</v>
      </c>
      <c r="P71" s="13">
        <f t="shared" si="1"/>
        <v>100000</v>
      </c>
      <c r="Q71" s="7"/>
    </row>
    <row r="72" spans="1:17" s="15" customFormat="1" ht="15" customHeight="1" x14ac:dyDescent="0.25">
      <c r="A72" s="7" t="s">
        <v>19</v>
      </c>
      <c r="B72" s="7" t="s">
        <v>115</v>
      </c>
      <c r="C72" s="7" t="s">
        <v>246</v>
      </c>
      <c r="D72" s="12">
        <v>42204</v>
      </c>
      <c r="E72" s="13">
        <v>145924</v>
      </c>
      <c r="F72" s="13">
        <f>Tsp_Jul_Aug!F71</f>
        <v>4198</v>
      </c>
      <c r="G72" s="14">
        <f t="shared" si="2"/>
        <v>2.8768399989035389</v>
      </c>
      <c r="H72" s="13">
        <f>Tsp_Jul_Aug!H71</f>
        <v>3</v>
      </c>
      <c r="I72" s="13">
        <f>Tsp_Jul_Aug!I71</f>
        <v>2</v>
      </c>
      <c r="J72" s="13">
        <f>Tsp_Jul_Aug!J71</f>
        <v>0</v>
      </c>
      <c r="K72" s="13">
        <f>Tsp_Jul_Aug!K71</f>
        <v>0</v>
      </c>
      <c r="L72" s="13">
        <f>Tsp_Jul_Aug!L71</f>
        <v>0</v>
      </c>
      <c r="M72" s="13">
        <f>Tsp_Jul_Aug!M71</f>
        <v>0</v>
      </c>
      <c r="N72" s="13">
        <f>Tsp_Jul_Aug!N71</f>
        <v>0</v>
      </c>
      <c r="O72" s="13">
        <f>Tsp_Jul_Aug!O71</f>
        <v>0</v>
      </c>
      <c r="P72" s="13">
        <f t="shared" ref="P72:P138" si="3">SUM(K72:O72)</f>
        <v>0</v>
      </c>
      <c r="Q72" s="7"/>
    </row>
    <row r="73" spans="1:17" s="15" customFormat="1" ht="15" customHeight="1" x14ac:dyDescent="0.25">
      <c r="A73" s="7" t="s">
        <v>19</v>
      </c>
      <c r="B73" s="7" t="s">
        <v>116</v>
      </c>
      <c r="C73" s="7" t="s">
        <v>247</v>
      </c>
      <c r="D73" s="12">
        <v>42204</v>
      </c>
      <c r="E73" s="13">
        <v>155626</v>
      </c>
      <c r="F73" s="13">
        <f>Tsp_Jul_Aug!F72</f>
        <v>2990</v>
      </c>
      <c r="G73" s="14">
        <f t="shared" si="2"/>
        <v>1.9212727950342487</v>
      </c>
      <c r="H73" s="13">
        <f>Tsp_Jul_Aug!H72</f>
        <v>2</v>
      </c>
      <c r="I73" s="13">
        <f>Tsp_Jul_Aug!I72</f>
        <v>619</v>
      </c>
      <c r="J73" s="13">
        <f>Tsp_Jul_Aug!J72</f>
        <v>0</v>
      </c>
      <c r="K73" s="13">
        <f>Tsp_Jul_Aug!K72</f>
        <v>8100</v>
      </c>
      <c r="L73" s="13">
        <f>Tsp_Jul_Aug!L72</f>
        <v>0</v>
      </c>
      <c r="M73" s="13">
        <f>Tsp_Jul_Aug!M72</f>
        <v>100000</v>
      </c>
      <c r="N73" s="13">
        <f>Tsp_Jul_Aug!N72</f>
        <v>44132</v>
      </c>
      <c r="O73" s="13">
        <f>Tsp_Jul_Aug!O72</f>
        <v>0</v>
      </c>
      <c r="P73" s="13">
        <f t="shared" si="3"/>
        <v>152232</v>
      </c>
      <c r="Q73" s="7"/>
    </row>
    <row r="74" spans="1:17" s="15" customFormat="1" ht="15" customHeight="1" x14ac:dyDescent="0.25">
      <c r="A74" s="7" t="s">
        <v>19</v>
      </c>
      <c r="B74" s="7" t="s">
        <v>117</v>
      </c>
      <c r="C74" s="7" t="s">
        <v>248</v>
      </c>
      <c r="D74" s="12">
        <v>42204</v>
      </c>
      <c r="E74" s="13">
        <v>196143</v>
      </c>
      <c r="F74" s="13">
        <f>Tsp_Jul_Aug!F73</f>
        <v>12902</v>
      </c>
      <c r="G74" s="14">
        <f t="shared" si="2"/>
        <v>6.5778539127065452</v>
      </c>
      <c r="H74" s="13">
        <f>Tsp_Jul_Aug!H73</f>
        <v>3</v>
      </c>
      <c r="I74" s="13">
        <f>Tsp_Jul_Aug!I73</f>
        <v>2164</v>
      </c>
      <c r="J74" s="13">
        <f>Tsp_Jul_Aug!J73</f>
        <v>0</v>
      </c>
      <c r="K74" s="13">
        <f>Tsp_Jul_Aug!K73</f>
        <v>0</v>
      </c>
      <c r="L74" s="13">
        <f>Tsp_Jul_Aug!L73</f>
        <v>0</v>
      </c>
      <c r="M74" s="13">
        <f>Tsp_Jul_Aug!M73</f>
        <v>0</v>
      </c>
      <c r="N74" s="13">
        <f>Tsp_Jul_Aug!N73</f>
        <v>0</v>
      </c>
      <c r="O74" s="13">
        <f>Tsp_Jul_Aug!O73</f>
        <v>0</v>
      </c>
      <c r="P74" s="13">
        <f t="shared" si="3"/>
        <v>0</v>
      </c>
      <c r="Q74" s="7"/>
    </row>
    <row r="75" spans="1:17" s="15" customFormat="1" ht="15" customHeight="1" x14ac:dyDescent="0.25">
      <c r="A75" s="7" t="s">
        <v>19</v>
      </c>
      <c r="B75" s="7" t="s">
        <v>118</v>
      </c>
      <c r="C75" s="7" t="s">
        <v>249</v>
      </c>
      <c r="D75" s="12">
        <v>42213</v>
      </c>
      <c r="E75" s="13">
        <v>56386</v>
      </c>
      <c r="F75" s="13">
        <f>Tsp_Jul_Aug!F74</f>
        <v>2278</v>
      </c>
      <c r="G75" s="14">
        <f t="shared" si="2"/>
        <v>4.0400099315432909</v>
      </c>
      <c r="H75" s="13">
        <f>Tsp_Jul_Aug!H74</f>
        <v>87</v>
      </c>
      <c r="I75" s="13">
        <f>Tsp_Jul_Aug!I74</f>
        <v>506</v>
      </c>
      <c r="J75" s="13">
        <f>Tsp_Jul_Aug!J74</f>
        <v>3</v>
      </c>
      <c r="K75" s="13">
        <f>Tsp_Jul_Aug!K74</f>
        <v>0</v>
      </c>
      <c r="L75" s="13">
        <f>Tsp_Jul_Aug!L74</f>
        <v>0</v>
      </c>
      <c r="M75" s="13">
        <f>Tsp_Jul_Aug!M74</f>
        <v>0</v>
      </c>
      <c r="N75" s="13">
        <f>Tsp_Jul_Aug!N74</f>
        <v>0</v>
      </c>
      <c r="O75" s="13">
        <f>Tsp_Jul_Aug!O74</f>
        <v>0</v>
      </c>
      <c r="P75" s="13">
        <f t="shared" si="3"/>
        <v>0</v>
      </c>
      <c r="Q75" s="7"/>
    </row>
    <row r="76" spans="1:17" s="15" customFormat="1" ht="15" customHeight="1" x14ac:dyDescent="0.25">
      <c r="A76" s="7" t="s">
        <v>19</v>
      </c>
      <c r="B76" s="7" t="s">
        <v>119</v>
      </c>
      <c r="C76" s="7" t="s">
        <v>250</v>
      </c>
      <c r="D76" s="12">
        <v>42215</v>
      </c>
      <c r="E76" s="13">
        <v>347363</v>
      </c>
      <c r="F76" s="13">
        <f>Tsp_Jul_Aug!F75</f>
        <v>90620</v>
      </c>
      <c r="G76" s="14">
        <f t="shared" si="2"/>
        <v>26.087982888217802</v>
      </c>
      <c r="H76" s="13">
        <f>Tsp_Jul_Aug!H75</f>
        <v>805</v>
      </c>
      <c r="I76" s="13">
        <f>Tsp_Jul_Aug!I75</f>
        <v>15476</v>
      </c>
      <c r="J76" s="13">
        <f>Tsp_Jul_Aug!J75</f>
        <v>4</v>
      </c>
      <c r="K76" s="13">
        <f>Tsp_Jul_Aug!K75</f>
        <v>14000000</v>
      </c>
      <c r="L76" s="13">
        <f>Tsp_Jul_Aug!L75</f>
        <v>0</v>
      </c>
      <c r="M76" s="13">
        <f>Tsp_Jul_Aug!M75</f>
        <v>0</v>
      </c>
      <c r="N76" s="13">
        <f>Tsp_Jul_Aug!N75</f>
        <v>41534400</v>
      </c>
      <c r="O76" s="13">
        <f>Tsp_Jul_Aug!O75</f>
        <v>400000</v>
      </c>
      <c r="P76" s="13">
        <f t="shared" si="3"/>
        <v>55934400</v>
      </c>
      <c r="Q76" s="7"/>
    </row>
    <row r="77" spans="1:17" s="15" customFormat="1" ht="15" customHeight="1" x14ac:dyDescent="0.25">
      <c r="A77" s="7" t="s">
        <v>19</v>
      </c>
      <c r="B77" s="7" t="s">
        <v>120</v>
      </c>
      <c r="C77" s="7" t="s">
        <v>251</v>
      </c>
      <c r="D77" s="12">
        <v>42216</v>
      </c>
      <c r="E77" s="13">
        <v>51324</v>
      </c>
      <c r="F77" s="13">
        <f>Tsp_Jul_Aug!F76</f>
        <v>950</v>
      </c>
      <c r="G77" s="14">
        <f t="shared" si="2"/>
        <v>1.8509858935390848</v>
      </c>
      <c r="H77" s="13">
        <f>Tsp_Jul_Aug!H76</f>
        <v>1</v>
      </c>
      <c r="I77" s="13">
        <f>Tsp_Jul_Aug!I76</f>
        <v>198</v>
      </c>
      <c r="J77" s="13">
        <f>Tsp_Jul_Aug!J76</f>
        <v>2</v>
      </c>
      <c r="K77" s="13">
        <f>Tsp_Jul_Aug!K76</f>
        <v>0</v>
      </c>
      <c r="L77" s="13">
        <f>Tsp_Jul_Aug!L76</f>
        <v>0</v>
      </c>
      <c r="M77" s="13">
        <f>Tsp_Jul_Aug!M76</f>
        <v>0</v>
      </c>
      <c r="N77" s="13">
        <f>Tsp_Jul_Aug!N76</f>
        <v>0</v>
      </c>
      <c r="O77" s="13">
        <f>Tsp_Jul_Aug!O76</f>
        <v>0</v>
      </c>
      <c r="P77" s="13">
        <f t="shared" si="3"/>
        <v>0</v>
      </c>
      <c r="Q77" s="7"/>
    </row>
    <row r="78" spans="1:17" s="15" customFormat="1" ht="15" customHeight="1" x14ac:dyDescent="0.25">
      <c r="A78" s="7" t="s">
        <v>19</v>
      </c>
      <c r="B78" s="7" t="s">
        <v>121</v>
      </c>
      <c r="C78" s="7" t="s">
        <v>252</v>
      </c>
      <c r="D78" s="12">
        <v>42220</v>
      </c>
      <c r="E78" s="13">
        <v>121770</v>
      </c>
      <c r="F78" s="13">
        <f>Tsp_Jul_Aug!F77</f>
        <v>35183</v>
      </c>
      <c r="G78" s="14">
        <f t="shared" si="2"/>
        <v>28.892994990555966</v>
      </c>
      <c r="H78" s="13">
        <f>Tsp_Jul_Aug!H77</f>
        <v>4</v>
      </c>
      <c r="I78" s="13">
        <f>Tsp_Jul_Aug!I77</f>
        <v>6963</v>
      </c>
      <c r="J78" s="13">
        <f>Tsp_Jul_Aug!J77</f>
        <v>0</v>
      </c>
      <c r="K78" s="13">
        <f>Tsp_Jul_Aug!K77</f>
        <v>0</v>
      </c>
      <c r="L78" s="13">
        <f>Tsp_Jul_Aug!L77</f>
        <v>0</v>
      </c>
      <c r="M78" s="13">
        <f>Tsp_Jul_Aug!M77</f>
        <v>0</v>
      </c>
      <c r="N78" s="13">
        <f>Tsp_Jul_Aug!N77</f>
        <v>0</v>
      </c>
      <c r="O78" s="13">
        <f>Tsp_Jul_Aug!O77</f>
        <v>0</v>
      </c>
      <c r="P78" s="13">
        <f t="shared" si="3"/>
        <v>0</v>
      </c>
      <c r="Q78" s="7"/>
    </row>
    <row r="79" spans="1:17" s="15" customFormat="1" ht="15" customHeight="1" x14ac:dyDescent="0.25">
      <c r="A79" s="7" t="s">
        <v>19</v>
      </c>
      <c r="B79" s="7" t="s">
        <v>122</v>
      </c>
      <c r="C79" s="7" t="s">
        <v>253</v>
      </c>
      <c r="D79" s="12">
        <v>42217</v>
      </c>
      <c r="E79" s="13">
        <v>106440</v>
      </c>
      <c r="F79" s="13">
        <f>Tsp_Jul_Aug!F78</f>
        <v>28008</v>
      </c>
      <c r="G79" s="14">
        <f t="shared" si="2"/>
        <v>26.313416009019164</v>
      </c>
      <c r="H79" s="13">
        <f>Tsp_Jul_Aug!H78</f>
        <v>10</v>
      </c>
      <c r="I79" s="13">
        <f>Tsp_Jul_Aug!I78</f>
        <v>6242</v>
      </c>
      <c r="J79" s="13">
        <f>Tsp_Jul_Aug!J78</f>
        <v>0</v>
      </c>
      <c r="K79" s="13">
        <f>Tsp_Jul_Aug!K78</f>
        <v>4718700</v>
      </c>
      <c r="L79" s="13">
        <f>Tsp_Jul_Aug!L78</f>
        <v>0</v>
      </c>
      <c r="M79" s="13">
        <f>Tsp_Jul_Aug!M78</f>
        <v>0</v>
      </c>
      <c r="N79" s="13">
        <f>Tsp_Jul_Aug!N78</f>
        <v>4065000</v>
      </c>
      <c r="O79" s="13">
        <f>Tsp_Jul_Aug!O78</f>
        <v>0</v>
      </c>
      <c r="P79" s="13">
        <f t="shared" si="3"/>
        <v>8783700</v>
      </c>
      <c r="Q79" s="7"/>
    </row>
    <row r="80" spans="1:17" s="15" customFormat="1" ht="15" customHeight="1" x14ac:dyDescent="0.25">
      <c r="A80" s="7" t="s">
        <v>19</v>
      </c>
      <c r="B80" s="7" t="s">
        <v>123</v>
      </c>
      <c r="C80" s="7" t="s">
        <v>254</v>
      </c>
      <c r="D80" s="12">
        <v>42220</v>
      </c>
      <c r="E80" s="13">
        <v>141139</v>
      </c>
      <c r="F80" s="13">
        <f>Tsp_Jul_Aug!F79</f>
        <v>7464</v>
      </c>
      <c r="G80" s="14">
        <f t="shared" si="2"/>
        <v>5.2884036304635851</v>
      </c>
      <c r="H80" s="13">
        <f>Tsp_Jul_Aug!H79</f>
        <v>0</v>
      </c>
      <c r="I80" s="13">
        <f>Tsp_Jul_Aug!I79</f>
        <v>1531</v>
      </c>
      <c r="J80" s="13">
        <f>Tsp_Jul_Aug!J79</f>
        <v>1</v>
      </c>
      <c r="K80" s="13">
        <f>Tsp_Jul_Aug!K79</f>
        <v>0</v>
      </c>
      <c r="L80" s="13">
        <f>Tsp_Jul_Aug!L79</f>
        <v>0</v>
      </c>
      <c r="M80" s="13">
        <f>Tsp_Jul_Aug!M79</f>
        <v>0</v>
      </c>
      <c r="N80" s="13">
        <f>Tsp_Jul_Aug!N79</f>
        <v>0</v>
      </c>
      <c r="O80" s="13">
        <f>Tsp_Jul_Aug!O79</f>
        <v>0</v>
      </c>
      <c r="P80" s="13">
        <f t="shared" si="3"/>
        <v>0</v>
      </c>
      <c r="Q80" s="7"/>
    </row>
    <row r="81" spans="1:17" s="15" customFormat="1" ht="15" customHeight="1" x14ac:dyDescent="0.25">
      <c r="A81" s="7" t="s">
        <v>19</v>
      </c>
      <c r="B81" s="7" t="s">
        <v>124</v>
      </c>
      <c r="C81" s="7" t="s">
        <v>255</v>
      </c>
      <c r="D81" s="12">
        <v>42217</v>
      </c>
      <c r="E81" s="13">
        <v>114827</v>
      </c>
      <c r="F81" s="13">
        <f>Tsp_Jul_Aug!F80</f>
        <v>6194</v>
      </c>
      <c r="G81" s="14">
        <f t="shared" si="2"/>
        <v>5.3942017121408723</v>
      </c>
      <c r="H81" s="13">
        <f>Tsp_Jul_Aug!H80</f>
        <v>385</v>
      </c>
      <c r="I81" s="13">
        <f>Tsp_Jul_Aug!I80</f>
        <v>1172</v>
      </c>
      <c r="J81" s="13">
        <f>Tsp_Jul_Aug!J80</f>
        <v>0</v>
      </c>
      <c r="K81" s="13">
        <f>Tsp_Jul_Aug!K80</f>
        <v>2621700</v>
      </c>
      <c r="L81" s="13">
        <f>Tsp_Jul_Aug!L80</f>
        <v>0</v>
      </c>
      <c r="M81" s="13">
        <f>Tsp_Jul_Aug!M80</f>
        <v>0</v>
      </c>
      <c r="N81" s="13">
        <f>Tsp_Jul_Aug!N80</f>
        <v>0</v>
      </c>
      <c r="O81" s="13">
        <f>Tsp_Jul_Aug!O80</f>
        <v>0</v>
      </c>
      <c r="P81" s="13">
        <f t="shared" si="3"/>
        <v>2621700</v>
      </c>
      <c r="Q81" s="7"/>
    </row>
    <row r="82" spans="1:17" s="15" customFormat="1" ht="15" customHeight="1" x14ac:dyDescent="0.25">
      <c r="A82" s="7" t="s">
        <v>19</v>
      </c>
      <c r="B82" s="7" t="s">
        <v>125</v>
      </c>
      <c r="C82" s="7" t="s">
        <v>256</v>
      </c>
      <c r="D82" s="12">
        <v>42220</v>
      </c>
      <c r="E82" s="13">
        <v>105837</v>
      </c>
      <c r="F82" s="13">
        <f>Tsp_Jul_Aug!F81</f>
        <v>10095</v>
      </c>
      <c r="G82" s="14">
        <f t="shared" si="2"/>
        <v>9.5382522180333904</v>
      </c>
      <c r="H82" s="13">
        <f>Tsp_Jul_Aug!H81</f>
        <v>0</v>
      </c>
      <c r="I82" s="13">
        <f>Tsp_Jul_Aug!I81</f>
        <v>1597</v>
      </c>
      <c r="J82" s="13">
        <f>Tsp_Jul_Aug!J81</f>
        <v>0</v>
      </c>
      <c r="K82" s="13">
        <f>Tsp_Jul_Aug!K81</f>
        <v>0</v>
      </c>
      <c r="L82" s="13">
        <f>Tsp_Jul_Aug!L81</f>
        <v>0</v>
      </c>
      <c r="M82" s="13">
        <f>Tsp_Jul_Aug!M81</f>
        <v>0</v>
      </c>
      <c r="N82" s="13">
        <f>Tsp_Jul_Aug!N81</f>
        <v>0</v>
      </c>
      <c r="O82" s="13">
        <f>Tsp_Jul_Aug!O81</f>
        <v>0</v>
      </c>
      <c r="P82" s="13">
        <f t="shared" si="3"/>
        <v>0</v>
      </c>
      <c r="Q82" s="7"/>
    </row>
    <row r="83" spans="1:17" s="15" customFormat="1" ht="15" customHeight="1" x14ac:dyDescent="0.25">
      <c r="A83" s="7" t="s">
        <v>19</v>
      </c>
      <c r="B83" s="7" t="s">
        <v>177</v>
      </c>
      <c r="C83" s="7" t="s">
        <v>178</v>
      </c>
      <c r="D83" s="12">
        <v>42220</v>
      </c>
      <c r="E83" s="13">
        <v>106821</v>
      </c>
      <c r="F83" s="13">
        <f>Tsp_Jul_Aug!F82</f>
        <v>6335</v>
      </c>
      <c r="G83" s="14">
        <f t="shared" si="2"/>
        <v>5.9304818340962919</v>
      </c>
      <c r="H83" s="13">
        <f>Tsp_Jul_Aug!H82</f>
        <v>0</v>
      </c>
      <c r="I83" s="13">
        <f>Tsp_Jul_Aug!I82</f>
        <v>1444</v>
      </c>
      <c r="J83" s="13">
        <f>Tsp_Jul_Aug!J82</f>
        <v>0</v>
      </c>
      <c r="K83" s="13">
        <f>Tsp_Jul_Aug!K82</f>
        <v>0</v>
      </c>
      <c r="L83" s="13">
        <f>Tsp_Jul_Aug!L82</f>
        <v>0</v>
      </c>
      <c r="M83" s="13">
        <f>Tsp_Jul_Aug!M82</f>
        <v>0</v>
      </c>
      <c r="N83" s="13">
        <f>Tsp_Jul_Aug!N82</f>
        <v>0</v>
      </c>
      <c r="O83" s="13">
        <f>Tsp_Jul_Aug!O82</f>
        <v>0</v>
      </c>
      <c r="P83" s="13">
        <f t="shared" si="3"/>
        <v>0</v>
      </c>
      <c r="Q83" s="7"/>
    </row>
    <row r="84" spans="1:17" s="15" customFormat="1" ht="15" customHeight="1" x14ac:dyDescent="0.25">
      <c r="A84" s="7" t="s">
        <v>19</v>
      </c>
      <c r="B84" s="7" t="s">
        <v>19</v>
      </c>
      <c r="C84" s="7" t="s">
        <v>179</v>
      </c>
      <c r="D84" s="12">
        <v>42220</v>
      </c>
      <c r="E84" s="13">
        <v>307138</v>
      </c>
      <c r="F84" s="13">
        <f>Tsp_Jul_Aug!F83</f>
        <v>19920</v>
      </c>
      <c r="G84" s="14">
        <f t="shared" si="2"/>
        <v>6.4856839596533158</v>
      </c>
      <c r="H84" s="13">
        <f>Tsp_Jul_Aug!H83</f>
        <v>0</v>
      </c>
      <c r="I84" s="13">
        <f>Tsp_Jul_Aug!I83</f>
        <v>5673</v>
      </c>
      <c r="J84" s="13">
        <f>Tsp_Jul_Aug!J83</f>
        <v>0</v>
      </c>
      <c r="K84" s="13">
        <f>Tsp_Jul_Aug!K83</f>
        <v>0</v>
      </c>
      <c r="L84" s="13">
        <f>Tsp_Jul_Aug!L83</f>
        <v>0</v>
      </c>
      <c r="M84" s="13">
        <f>Tsp_Jul_Aug!M83</f>
        <v>0</v>
      </c>
      <c r="N84" s="13">
        <f>Tsp_Jul_Aug!N83</f>
        <v>0</v>
      </c>
      <c r="O84" s="13">
        <f>Tsp_Jul_Aug!O83</f>
        <v>0</v>
      </c>
      <c r="P84" s="13">
        <f t="shared" si="3"/>
        <v>0</v>
      </c>
      <c r="Q84" s="7"/>
    </row>
    <row r="85" spans="1:17" s="15" customFormat="1" ht="15" customHeight="1" x14ac:dyDescent="0.25">
      <c r="A85" s="7" t="s">
        <v>19</v>
      </c>
      <c r="B85" s="7" t="s">
        <v>180</v>
      </c>
      <c r="C85" s="7" t="s">
        <v>181</v>
      </c>
      <c r="D85" s="12">
        <v>42220</v>
      </c>
      <c r="E85" s="13">
        <v>73809</v>
      </c>
      <c r="F85" s="13">
        <f>Tsp_Jul_Aug!F84</f>
        <v>2129</v>
      </c>
      <c r="G85" s="14">
        <f t="shared" si="2"/>
        <v>2.8844720833502686</v>
      </c>
      <c r="H85" s="13">
        <f>Tsp_Jul_Aug!H84</f>
        <v>0</v>
      </c>
      <c r="I85" s="13">
        <f>Tsp_Jul_Aug!I84</f>
        <v>435</v>
      </c>
      <c r="J85" s="13">
        <f>Tsp_Jul_Aug!J84</f>
        <v>0</v>
      </c>
      <c r="K85" s="13">
        <f>Tsp_Jul_Aug!K84</f>
        <v>0</v>
      </c>
      <c r="L85" s="13">
        <f>Tsp_Jul_Aug!L84</f>
        <v>0</v>
      </c>
      <c r="M85" s="13">
        <f>Tsp_Jul_Aug!M84</f>
        <v>0</v>
      </c>
      <c r="N85" s="13">
        <f>Tsp_Jul_Aug!N84</f>
        <v>0</v>
      </c>
      <c r="O85" s="13">
        <f>Tsp_Jul_Aug!O84</f>
        <v>0</v>
      </c>
      <c r="P85" s="13">
        <f t="shared" si="3"/>
        <v>0</v>
      </c>
      <c r="Q85" s="7"/>
    </row>
    <row r="86" spans="1:17" x14ac:dyDescent="0.25">
      <c r="A86" s="3" t="s">
        <v>19</v>
      </c>
      <c r="B86" s="3" t="s">
        <v>506</v>
      </c>
      <c r="C86" s="7" t="str">
        <f>VLOOKUP(B86,'Sheet2 (2)'!$C$1:$D$349,2,FALSE)</f>
        <v>MMR005010</v>
      </c>
      <c r="D86" s="16">
        <v>42220</v>
      </c>
      <c r="E86" s="3">
        <v>140699</v>
      </c>
      <c r="F86" s="13">
        <f>Tsp_Jul_Aug!F85</f>
        <v>0</v>
      </c>
      <c r="G86" s="14">
        <f t="shared" si="2"/>
        <v>0</v>
      </c>
      <c r="H86" s="13">
        <f>Tsp_Jul_Aug!H85</f>
        <v>22</v>
      </c>
      <c r="I86" s="13">
        <f>Tsp_Jul_Aug!I85</f>
        <v>22</v>
      </c>
      <c r="J86" s="13">
        <f>Tsp_Jul_Aug!J85</f>
        <v>0</v>
      </c>
      <c r="K86" s="13">
        <f>Tsp_Jul_Aug!K85</f>
        <v>0</v>
      </c>
      <c r="L86" s="13">
        <f>Tsp_Jul_Aug!L85</f>
        <v>0</v>
      </c>
      <c r="M86" s="13">
        <f>Tsp_Jul_Aug!M85</f>
        <v>0</v>
      </c>
      <c r="N86" s="13">
        <f>Tsp_Jul_Aug!N85</f>
        <v>0</v>
      </c>
      <c r="O86" s="13">
        <f>Tsp_Jul_Aug!O85</f>
        <v>0</v>
      </c>
      <c r="P86" s="13">
        <f t="shared" si="3"/>
        <v>0</v>
      </c>
      <c r="Q86" s="3"/>
    </row>
    <row r="87" spans="1:17" x14ac:dyDescent="0.25">
      <c r="A87" s="3" t="s">
        <v>19</v>
      </c>
      <c r="B87" s="3" t="s">
        <v>488</v>
      </c>
      <c r="C87" s="7" t="str">
        <f>VLOOKUP(B87,'Sheet2 (2)'!$C$1:$D$349,2,FALSE)</f>
        <v>MMR005034</v>
      </c>
      <c r="D87" s="16">
        <v>42220</v>
      </c>
      <c r="E87" s="3">
        <v>258810</v>
      </c>
      <c r="F87" s="13">
        <f>Tsp_Jul_Aug!F86</f>
        <v>350</v>
      </c>
      <c r="G87" s="14">
        <f t="shared" si="2"/>
        <v>0.1352343417951393</v>
      </c>
      <c r="H87" s="13">
        <f>Tsp_Jul_Aug!H86</f>
        <v>0</v>
      </c>
      <c r="I87" s="13">
        <f>Tsp_Jul_Aug!I86</f>
        <v>0</v>
      </c>
      <c r="J87" s="13">
        <f>Tsp_Jul_Aug!J86</f>
        <v>0</v>
      </c>
      <c r="K87" s="13">
        <f>Tsp_Jul_Aug!K86</f>
        <v>0</v>
      </c>
      <c r="L87" s="13">
        <f>Tsp_Jul_Aug!L86</f>
        <v>0</v>
      </c>
      <c r="M87" s="13">
        <f>Tsp_Jul_Aug!M86</f>
        <v>0</v>
      </c>
      <c r="N87" s="13">
        <f>Tsp_Jul_Aug!N86</f>
        <v>0</v>
      </c>
      <c r="O87" s="13">
        <f>Tsp_Jul_Aug!O86</f>
        <v>0</v>
      </c>
      <c r="P87" s="13">
        <f t="shared" si="3"/>
        <v>0</v>
      </c>
      <c r="Q87" s="3"/>
    </row>
    <row r="88" spans="1:17" s="15" customFormat="1" ht="15" customHeight="1" x14ac:dyDescent="0.25">
      <c r="A88" s="7" t="s">
        <v>33</v>
      </c>
      <c r="B88" s="7" t="s">
        <v>126</v>
      </c>
      <c r="C88" s="7" t="s">
        <v>257</v>
      </c>
      <c r="D88" s="12">
        <v>42203</v>
      </c>
      <c r="E88" s="13">
        <v>132264</v>
      </c>
      <c r="F88" s="13">
        <f>Tsp_Jul_Aug!F87</f>
        <v>4872</v>
      </c>
      <c r="G88" s="14">
        <f t="shared" si="2"/>
        <v>3.6835420068953004</v>
      </c>
      <c r="H88" s="13">
        <f>Tsp_Jul_Aug!H87</f>
        <v>0</v>
      </c>
      <c r="I88" s="13">
        <f>Tsp_Jul_Aug!I87</f>
        <v>911</v>
      </c>
      <c r="J88" s="13">
        <f>Tsp_Jul_Aug!J87</f>
        <v>1</v>
      </c>
      <c r="K88" s="13">
        <f>Tsp_Jul_Aug!K87</f>
        <v>12703250</v>
      </c>
      <c r="L88" s="13">
        <f>Tsp_Jul_Aug!L87</f>
        <v>0</v>
      </c>
      <c r="M88" s="13">
        <f>Tsp_Jul_Aug!M87</f>
        <v>0</v>
      </c>
      <c r="N88" s="13">
        <f>Tsp_Jul_Aug!N87</f>
        <v>2910540</v>
      </c>
      <c r="O88" s="13">
        <f>Tsp_Jul_Aug!O87</f>
        <v>100000</v>
      </c>
      <c r="P88" s="13">
        <f t="shared" si="3"/>
        <v>15713790</v>
      </c>
      <c r="Q88" s="7"/>
    </row>
    <row r="89" spans="1:17" s="15" customFormat="1" ht="15" customHeight="1" x14ac:dyDescent="0.25">
      <c r="A89" s="7" t="s">
        <v>33</v>
      </c>
      <c r="B89" s="7" t="s">
        <v>127</v>
      </c>
      <c r="C89" s="7" t="s">
        <v>258</v>
      </c>
      <c r="D89" s="12">
        <v>42208</v>
      </c>
      <c r="E89" s="13">
        <v>331964</v>
      </c>
      <c r="F89" s="13">
        <f>Tsp_Jul_Aug!F88</f>
        <v>336</v>
      </c>
      <c r="G89" s="14">
        <f t="shared" si="2"/>
        <v>0.1012157944837392</v>
      </c>
      <c r="H89" s="13">
        <f>Tsp_Jul_Aug!H88</f>
        <v>50</v>
      </c>
      <c r="I89" s="13">
        <f>Tsp_Jul_Aug!I88</f>
        <v>50</v>
      </c>
      <c r="J89" s="13">
        <f>Tsp_Jul_Aug!J88</f>
        <v>0</v>
      </c>
      <c r="K89" s="13">
        <f>Tsp_Jul_Aug!K88</f>
        <v>247050</v>
      </c>
      <c r="L89" s="13">
        <f>Tsp_Jul_Aug!L88</f>
        <v>0</v>
      </c>
      <c r="M89" s="13">
        <f>Tsp_Jul_Aug!M88</f>
        <v>2500000</v>
      </c>
      <c r="N89" s="13">
        <f>Tsp_Jul_Aug!N88</f>
        <v>0</v>
      </c>
      <c r="O89" s="13">
        <f>Tsp_Jul_Aug!O88</f>
        <v>0</v>
      </c>
      <c r="P89" s="13">
        <f t="shared" si="3"/>
        <v>2747050</v>
      </c>
      <c r="Q89" s="7"/>
    </row>
    <row r="90" spans="1:17" s="15" customFormat="1" ht="15" customHeight="1" x14ac:dyDescent="0.25">
      <c r="A90" s="7" t="s">
        <v>33</v>
      </c>
      <c r="B90" s="7" t="s">
        <v>128</v>
      </c>
      <c r="C90" s="7" t="s">
        <v>259</v>
      </c>
      <c r="D90" s="12">
        <v>42209</v>
      </c>
      <c r="E90" s="13">
        <v>209073</v>
      </c>
      <c r="F90" s="13">
        <f>Tsp_Jul_Aug!F89</f>
        <v>1011</v>
      </c>
      <c r="G90" s="14">
        <f t="shared" si="2"/>
        <v>0.48356315736608746</v>
      </c>
      <c r="H90" s="13">
        <f>Tsp_Jul_Aug!H89</f>
        <v>0</v>
      </c>
      <c r="I90" s="13">
        <f>Tsp_Jul_Aug!I89</f>
        <v>184</v>
      </c>
      <c r="J90" s="13">
        <f>Tsp_Jul_Aug!J89</f>
        <v>0</v>
      </c>
      <c r="K90" s="13">
        <f>Tsp_Jul_Aug!K89</f>
        <v>0</v>
      </c>
      <c r="L90" s="13">
        <f>Tsp_Jul_Aug!L89</f>
        <v>0</v>
      </c>
      <c r="M90" s="13">
        <f>Tsp_Jul_Aug!M89</f>
        <v>0</v>
      </c>
      <c r="N90" s="13">
        <f>Tsp_Jul_Aug!N89</f>
        <v>0</v>
      </c>
      <c r="O90" s="13">
        <f>Tsp_Jul_Aug!O89</f>
        <v>0</v>
      </c>
      <c r="P90" s="13">
        <f t="shared" si="3"/>
        <v>0</v>
      </c>
      <c r="Q90" s="7"/>
    </row>
    <row r="91" spans="1:17" s="15" customFormat="1" ht="15" customHeight="1" x14ac:dyDescent="0.25">
      <c r="A91" s="7" t="s">
        <v>35</v>
      </c>
      <c r="B91" s="7" t="s">
        <v>129</v>
      </c>
      <c r="C91" s="7" t="s">
        <v>260</v>
      </c>
      <c r="D91" s="12">
        <v>42210</v>
      </c>
      <c r="E91" s="13">
        <v>175873</v>
      </c>
      <c r="F91" s="13">
        <f>Tsp_Jul_Aug!F90</f>
        <v>931</v>
      </c>
      <c r="G91" s="14">
        <f t="shared" si="2"/>
        <v>0.5293592535522792</v>
      </c>
      <c r="H91" s="13">
        <f>Tsp_Jul_Aug!H90</f>
        <v>8</v>
      </c>
      <c r="I91" s="13">
        <f>Tsp_Jul_Aug!I90</f>
        <v>173</v>
      </c>
      <c r="J91" s="13">
        <f>Tsp_Jul_Aug!J90</f>
        <v>5</v>
      </c>
      <c r="K91" s="13">
        <f>Tsp_Jul_Aug!K90</f>
        <v>0</v>
      </c>
      <c r="L91" s="13">
        <f>Tsp_Jul_Aug!L90</f>
        <v>0</v>
      </c>
      <c r="M91" s="13">
        <f>Tsp_Jul_Aug!M90</f>
        <v>0</v>
      </c>
      <c r="N91" s="13">
        <f>Tsp_Jul_Aug!N90</f>
        <v>1472688</v>
      </c>
      <c r="O91" s="13">
        <f>Tsp_Jul_Aug!O90</f>
        <v>500000</v>
      </c>
      <c r="P91" s="13">
        <f t="shared" si="3"/>
        <v>1972688</v>
      </c>
      <c r="Q91" s="7"/>
    </row>
    <row r="92" spans="1:17" s="15" customFormat="1" ht="15" customHeight="1" x14ac:dyDescent="0.25">
      <c r="A92" s="7" t="s">
        <v>35</v>
      </c>
      <c r="B92" s="7" t="s">
        <v>130</v>
      </c>
      <c r="C92" s="7" t="s">
        <v>261</v>
      </c>
      <c r="D92" s="12">
        <v>42209</v>
      </c>
      <c r="E92" s="13">
        <v>62838</v>
      </c>
      <c r="F92" s="13">
        <f>Tsp_Jul_Aug!F91</f>
        <v>2282</v>
      </c>
      <c r="G92" s="14">
        <f t="shared" si="2"/>
        <v>3.6315605207040322</v>
      </c>
      <c r="H92" s="13">
        <f>Tsp_Jul_Aug!H91</f>
        <v>0</v>
      </c>
      <c r="I92" s="13">
        <f>Tsp_Jul_Aug!I91</f>
        <v>454</v>
      </c>
      <c r="J92" s="13">
        <f>Tsp_Jul_Aug!J91</f>
        <v>0</v>
      </c>
      <c r="K92" s="13">
        <f>Tsp_Jul_Aug!K91</f>
        <v>0</v>
      </c>
      <c r="L92" s="13">
        <f>Tsp_Jul_Aug!L91</f>
        <v>0</v>
      </c>
      <c r="M92" s="13">
        <f>Tsp_Jul_Aug!M91</f>
        <v>0</v>
      </c>
      <c r="N92" s="13">
        <f>Tsp_Jul_Aug!N91</f>
        <v>0</v>
      </c>
      <c r="O92" s="13">
        <f>Tsp_Jul_Aug!O91</f>
        <v>0</v>
      </c>
      <c r="P92" s="13">
        <f t="shared" si="3"/>
        <v>0</v>
      </c>
      <c r="Q92" s="7"/>
    </row>
    <row r="93" spans="1:17" s="15" customFormat="1" ht="15" customHeight="1" x14ac:dyDescent="0.25">
      <c r="A93" s="7" t="s">
        <v>35</v>
      </c>
      <c r="B93" s="7" t="s">
        <v>131</v>
      </c>
      <c r="C93" s="7" t="s">
        <v>262</v>
      </c>
      <c r="D93" s="12">
        <v>42211</v>
      </c>
      <c r="E93" s="13">
        <v>186019</v>
      </c>
      <c r="F93" s="13">
        <f>Tsp_Jul_Aug!F92</f>
        <v>2140</v>
      </c>
      <c r="G93" s="14">
        <f t="shared" si="2"/>
        <v>1.1504201183750047</v>
      </c>
      <c r="H93" s="13">
        <f>Tsp_Jul_Aug!H92</f>
        <v>0</v>
      </c>
      <c r="I93" s="13">
        <f>Tsp_Jul_Aug!I92</f>
        <v>476</v>
      </c>
      <c r="J93" s="13">
        <f>Tsp_Jul_Aug!J92</f>
        <v>0</v>
      </c>
      <c r="K93" s="13">
        <f>Tsp_Jul_Aug!K92</f>
        <v>0</v>
      </c>
      <c r="L93" s="13">
        <f>Tsp_Jul_Aug!L92</f>
        <v>0</v>
      </c>
      <c r="M93" s="13">
        <f>Tsp_Jul_Aug!M92</f>
        <v>0</v>
      </c>
      <c r="N93" s="13">
        <f>Tsp_Jul_Aug!N92</f>
        <v>0</v>
      </c>
      <c r="O93" s="13">
        <f>Tsp_Jul_Aug!O92</f>
        <v>0</v>
      </c>
      <c r="P93" s="13">
        <f t="shared" si="3"/>
        <v>0</v>
      </c>
      <c r="Q93" s="7"/>
    </row>
    <row r="94" spans="1:17" s="15" customFormat="1" ht="15" customHeight="1" x14ac:dyDescent="0.25">
      <c r="A94" s="7" t="s">
        <v>35</v>
      </c>
      <c r="B94" s="7" t="s">
        <v>132</v>
      </c>
      <c r="C94" s="7" t="s">
        <v>263</v>
      </c>
      <c r="D94" s="12">
        <v>42215</v>
      </c>
      <c r="E94" s="13">
        <v>172042</v>
      </c>
      <c r="F94" s="13">
        <f>Tsp_Jul_Aug!F93</f>
        <v>42</v>
      </c>
      <c r="G94" s="14">
        <f t="shared" si="2"/>
        <v>2.4412643424280116E-2</v>
      </c>
      <c r="H94" s="13">
        <f>Tsp_Jul_Aug!H93</f>
        <v>2</v>
      </c>
      <c r="I94" s="13">
        <f>Tsp_Jul_Aug!I93</f>
        <v>6</v>
      </c>
      <c r="J94" s="13">
        <f>Tsp_Jul_Aug!J93</f>
        <v>0</v>
      </c>
      <c r="K94" s="13">
        <f>Tsp_Jul_Aug!K93</f>
        <v>0</v>
      </c>
      <c r="L94" s="13">
        <f>Tsp_Jul_Aug!L93</f>
        <v>0</v>
      </c>
      <c r="M94" s="13">
        <f>Tsp_Jul_Aug!M93</f>
        <v>0</v>
      </c>
      <c r="N94" s="13">
        <f>Tsp_Jul_Aug!N93</f>
        <v>40650</v>
      </c>
      <c r="O94" s="13">
        <f>Tsp_Jul_Aug!O93</f>
        <v>0</v>
      </c>
      <c r="P94" s="13">
        <f t="shared" si="3"/>
        <v>40650</v>
      </c>
      <c r="Q94" s="7"/>
    </row>
    <row r="95" spans="1:17" s="15" customFormat="1" ht="15" customHeight="1" x14ac:dyDescent="0.25">
      <c r="A95" s="7" t="s">
        <v>35</v>
      </c>
      <c r="B95" s="7" t="s">
        <v>133</v>
      </c>
      <c r="C95" s="7" t="s">
        <v>264</v>
      </c>
      <c r="D95" s="12">
        <v>42220</v>
      </c>
      <c r="E95" s="13">
        <v>176877</v>
      </c>
      <c r="F95" s="13">
        <f>Tsp_Jul_Aug!F94</f>
        <v>1638</v>
      </c>
      <c r="G95" s="14">
        <f t="shared" si="2"/>
        <v>0.92606726708390574</v>
      </c>
      <c r="H95" s="13">
        <f>Tsp_Jul_Aug!H94</f>
        <v>74</v>
      </c>
      <c r="I95" s="13">
        <f>Tsp_Jul_Aug!I94</f>
        <v>260</v>
      </c>
      <c r="J95" s="13">
        <f>Tsp_Jul_Aug!J94</f>
        <v>4</v>
      </c>
      <c r="K95" s="13">
        <f>Tsp_Jul_Aug!K94</f>
        <v>0</v>
      </c>
      <c r="L95" s="13">
        <f>Tsp_Jul_Aug!L94</f>
        <v>0</v>
      </c>
      <c r="M95" s="13">
        <f>Tsp_Jul_Aug!M94</f>
        <v>0</v>
      </c>
      <c r="N95" s="13">
        <f>Tsp_Jul_Aug!N94</f>
        <v>3145064</v>
      </c>
      <c r="O95" s="13">
        <f>Tsp_Jul_Aug!O94</f>
        <v>0</v>
      </c>
      <c r="P95" s="13">
        <f t="shared" si="3"/>
        <v>3145064</v>
      </c>
      <c r="Q95" s="7" t="s">
        <v>134</v>
      </c>
    </row>
    <row r="96" spans="1:17" s="15" customFormat="1" ht="15" customHeight="1" x14ac:dyDescent="0.25">
      <c r="A96" s="7" t="s">
        <v>35</v>
      </c>
      <c r="B96" s="7" t="s">
        <v>135</v>
      </c>
      <c r="C96" s="7" t="s">
        <v>265</v>
      </c>
      <c r="D96" s="12">
        <v>42220</v>
      </c>
      <c r="E96" s="13">
        <v>79666</v>
      </c>
      <c r="F96" s="13">
        <f>Tsp_Jul_Aug!F95</f>
        <v>105</v>
      </c>
      <c r="G96" s="14">
        <f t="shared" si="2"/>
        <v>0.13180026611101348</v>
      </c>
      <c r="H96" s="13">
        <f>Tsp_Jul_Aug!H95</f>
        <v>20</v>
      </c>
      <c r="I96" s="13">
        <f>Tsp_Jul_Aug!I95</f>
        <v>20</v>
      </c>
      <c r="J96" s="13">
        <f>Tsp_Jul_Aug!J95</f>
        <v>0</v>
      </c>
      <c r="K96" s="13">
        <f>Tsp_Jul_Aug!K95</f>
        <v>89100</v>
      </c>
      <c r="L96" s="13">
        <f>Tsp_Jul_Aug!L95</f>
        <v>0</v>
      </c>
      <c r="M96" s="13">
        <f>Tsp_Jul_Aug!M95</f>
        <v>1000000</v>
      </c>
      <c r="N96" s="13">
        <f>Tsp_Jul_Aug!N95</f>
        <v>441320</v>
      </c>
      <c r="O96" s="13">
        <f>Tsp_Jul_Aug!O95</f>
        <v>0</v>
      </c>
      <c r="P96" s="13">
        <f t="shared" si="3"/>
        <v>1530420</v>
      </c>
      <c r="Q96" s="7"/>
    </row>
    <row r="97" spans="1:17" s="15" customFormat="1" ht="15" customHeight="1" x14ac:dyDescent="0.25">
      <c r="A97" s="7" t="s">
        <v>35</v>
      </c>
      <c r="B97" s="7" t="s">
        <v>136</v>
      </c>
      <c r="C97" s="7" t="s">
        <v>266</v>
      </c>
      <c r="D97" s="12">
        <v>42220</v>
      </c>
      <c r="E97" s="13">
        <v>70100</v>
      </c>
      <c r="F97" s="13">
        <f>Tsp_Jul_Aug!F96</f>
        <v>473</v>
      </c>
      <c r="G97" s="14">
        <f t="shared" si="2"/>
        <v>0.6747503566333809</v>
      </c>
      <c r="H97" s="13">
        <f>Tsp_Jul_Aug!H96</f>
        <v>23</v>
      </c>
      <c r="I97" s="13">
        <f>Tsp_Jul_Aug!I96</f>
        <v>97</v>
      </c>
      <c r="J97" s="13">
        <f>Tsp_Jul_Aug!J96</f>
        <v>0</v>
      </c>
      <c r="K97" s="13">
        <f>Tsp_Jul_Aug!K96</f>
        <v>0</v>
      </c>
      <c r="L97" s="13">
        <f>Tsp_Jul_Aug!L96</f>
        <v>0</v>
      </c>
      <c r="M97" s="13">
        <f>Tsp_Jul_Aug!M96</f>
        <v>0</v>
      </c>
      <c r="N97" s="13">
        <f>Tsp_Jul_Aug!N96</f>
        <v>0</v>
      </c>
      <c r="O97" s="13">
        <f>Tsp_Jul_Aug!O96</f>
        <v>0</v>
      </c>
      <c r="P97" s="13">
        <f t="shared" si="3"/>
        <v>0</v>
      </c>
      <c r="Q97" s="7"/>
    </row>
    <row r="98" spans="1:17" s="15" customFormat="1" ht="15" customHeight="1" x14ac:dyDescent="0.25">
      <c r="A98" s="7" t="s">
        <v>29</v>
      </c>
      <c r="B98" s="7" t="s">
        <v>137</v>
      </c>
      <c r="C98" s="7" t="s">
        <v>267</v>
      </c>
      <c r="D98" s="12">
        <v>42209</v>
      </c>
      <c r="E98" s="13">
        <v>166952</v>
      </c>
      <c r="F98" s="13">
        <f>Tsp_Jul_Aug!F97</f>
        <v>159</v>
      </c>
      <c r="G98" s="14">
        <f t="shared" si="2"/>
        <v>9.5236954334179891E-2</v>
      </c>
      <c r="H98" s="13">
        <f>Tsp_Jul_Aug!H97</f>
        <v>32</v>
      </c>
      <c r="I98" s="13">
        <f>Tsp_Jul_Aug!I97</f>
        <v>30</v>
      </c>
      <c r="J98" s="13">
        <f>Tsp_Jul_Aug!J97</f>
        <v>4</v>
      </c>
      <c r="K98" s="13">
        <f>Tsp_Jul_Aug!K97</f>
        <v>128250</v>
      </c>
      <c r="L98" s="13">
        <f>Tsp_Jul_Aug!L97</f>
        <v>0</v>
      </c>
      <c r="M98" s="13">
        <f>Tsp_Jul_Aug!M97</f>
        <v>1500000</v>
      </c>
      <c r="N98" s="13">
        <f>Tsp_Jul_Aug!N97</f>
        <v>661980</v>
      </c>
      <c r="O98" s="13">
        <f>Tsp_Jul_Aug!O97</f>
        <v>300000</v>
      </c>
      <c r="P98" s="13">
        <f t="shared" si="3"/>
        <v>2590230</v>
      </c>
      <c r="Q98" s="7"/>
    </row>
    <row r="99" spans="1:17" s="15" customFormat="1" ht="15" customHeight="1" x14ac:dyDescent="0.25">
      <c r="A99" s="7" t="s">
        <v>29</v>
      </c>
      <c r="B99" s="7" t="s">
        <v>138</v>
      </c>
      <c r="C99" s="7" t="s">
        <v>268</v>
      </c>
      <c r="D99" s="12">
        <v>42209</v>
      </c>
      <c r="E99" s="13">
        <v>162893</v>
      </c>
      <c r="F99" s="13">
        <f>Tsp_Jul_Aug!F98</f>
        <v>252</v>
      </c>
      <c r="G99" s="14">
        <f t="shared" si="2"/>
        <v>0.1547027803527469</v>
      </c>
      <c r="H99" s="13">
        <f>Tsp_Jul_Aug!H98</f>
        <v>64</v>
      </c>
      <c r="I99" s="13">
        <f>Tsp_Jul_Aug!I98</f>
        <v>64</v>
      </c>
      <c r="J99" s="13">
        <f>Tsp_Jul_Aug!J98</f>
        <v>8</v>
      </c>
      <c r="K99" s="13">
        <f>Tsp_Jul_Aug!K98</f>
        <v>197550</v>
      </c>
      <c r="L99" s="13">
        <f>Tsp_Jul_Aug!L98</f>
        <v>0</v>
      </c>
      <c r="M99" s="13">
        <f>Tsp_Jul_Aug!M98</f>
        <v>3200000</v>
      </c>
      <c r="N99" s="13">
        <f>Tsp_Jul_Aug!N98</f>
        <v>1412224</v>
      </c>
      <c r="O99" s="13">
        <f>Tsp_Jul_Aug!O98</f>
        <v>800000</v>
      </c>
      <c r="P99" s="13">
        <f t="shared" si="3"/>
        <v>5609774</v>
      </c>
      <c r="Q99" s="7"/>
    </row>
    <row r="100" spans="1:17" s="15" customFormat="1" ht="15" customHeight="1" x14ac:dyDescent="0.25">
      <c r="A100" s="7" t="s">
        <v>29</v>
      </c>
      <c r="B100" s="7" t="s">
        <v>139</v>
      </c>
      <c r="C100" s="7" t="s">
        <v>269</v>
      </c>
      <c r="D100" s="12">
        <v>42209</v>
      </c>
      <c r="E100" s="13">
        <v>157383</v>
      </c>
      <c r="F100" s="13">
        <f>Tsp_Jul_Aug!F99</f>
        <v>438</v>
      </c>
      <c r="G100" s="14">
        <f t="shared" si="2"/>
        <v>0.2783019767065058</v>
      </c>
      <c r="H100" s="13">
        <f>Tsp_Jul_Aug!H99</f>
        <v>91</v>
      </c>
      <c r="I100" s="13">
        <f>Tsp_Jul_Aug!I99</f>
        <v>131</v>
      </c>
      <c r="J100" s="13">
        <f>Tsp_Jul_Aug!J99</f>
        <v>0</v>
      </c>
      <c r="K100" s="13">
        <f>Tsp_Jul_Aug!K99</f>
        <v>135900</v>
      </c>
      <c r="L100" s="13">
        <f>Tsp_Jul_Aug!L99</f>
        <v>0</v>
      </c>
      <c r="M100" s="13">
        <f>Tsp_Jul_Aug!M99</f>
        <v>200000</v>
      </c>
      <c r="N100" s="13">
        <f>Tsp_Jul_Aug!N99</f>
        <v>2746670</v>
      </c>
      <c r="O100" s="13">
        <f>Tsp_Jul_Aug!O99</f>
        <v>0</v>
      </c>
      <c r="P100" s="13">
        <f t="shared" si="3"/>
        <v>3082570</v>
      </c>
      <c r="Q100" s="7"/>
    </row>
    <row r="101" spans="1:17" s="15" customFormat="1" ht="15" customHeight="1" x14ac:dyDescent="0.25">
      <c r="A101" s="7" t="s">
        <v>29</v>
      </c>
      <c r="B101" s="7" t="s">
        <v>140</v>
      </c>
      <c r="C101" s="7" t="s">
        <v>270</v>
      </c>
      <c r="D101" s="12">
        <v>42216</v>
      </c>
      <c r="E101" s="13">
        <v>239713</v>
      </c>
      <c r="F101" s="13">
        <f>Tsp_Jul_Aug!F100</f>
        <v>8016</v>
      </c>
      <c r="G101" s="14">
        <f t="shared" si="2"/>
        <v>3.3439988653097661</v>
      </c>
      <c r="H101" s="13">
        <f>Tsp_Jul_Aug!H100</f>
        <v>0</v>
      </c>
      <c r="I101" s="13">
        <f>Tsp_Jul_Aug!I100</f>
        <v>1879</v>
      </c>
      <c r="J101" s="13">
        <f>Tsp_Jul_Aug!J100</f>
        <v>0</v>
      </c>
      <c r="K101" s="13">
        <f>Tsp_Jul_Aug!K100</f>
        <v>6476400</v>
      </c>
      <c r="L101" s="13">
        <f>Tsp_Jul_Aug!L100</f>
        <v>0</v>
      </c>
      <c r="M101" s="13">
        <f>Tsp_Jul_Aug!M100</f>
        <v>0</v>
      </c>
      <c r="N101" s="13">
        <f>Tsp_Jul_Aug!N100</f>
        <v>15276270</v>
      </c>
      <c r="O101" s="13">
        <f>Tsp_Jul_Aug!O100</f>
        <v>0</v>
      </c>
      <c r="P101" s="13">
        <f t="shared" si="3"/>
        <v>21752670</v>
      </c>
      <c r="Q101" s="7"/>
    </row>
    <row r="102" spans="1:17" s="15" customFormat="1" ht="15" customHeight="1" x14ac:dyDescent="0.25">
      <c r="A102" s="7" t="s">
        <v>29</v>
      </c>
      <c r="B102" s="7" t="s">
        <v>141</v>
      </c>
      <c r="C102" s="7" t="s">
        <v>271</v>
      </c>
      <c r="D102" s="12"/>
      <c r="E102" s="13">
        <v>276190</v>
      </c>
      <c r="F102" s="13">
        <f>Tsp_Jul_Aug!F101</f>
        <v>3683</v>
      </c>
      <c r="G102" s="14">
        <f t="shared" si="2"/>
        <v>1.333502299141895</v>
      </c>
      <c r="H102" s="13">
        <f>Tsp_Jul_Aug!H101</f>
        <v>0</v>
      </c>
      <c r="I102" s="13">
        <f>Tsp_Jul_Aug!I101</f>
        <v>970</v>
      </c>
      <c r="J102" s="13">
        <f>Tsp_Jul_Aug!J101</f>
        <v>0</v>
      </c>
      <c r="K102" s="13">
        <f>Tsp_Jul_Aug!K101</f>
        <v>2498400</v>
      </c>
      <c r="L102" s="13">
        <f>Tsp_Jul_Aug!L101</f>
        <v>0</v>
      </c>
      <c r="M102" s="13">
        <f>Tsp_Jul_Aug!M101</f>
        <v>0</v>
      </c>
      <c r="N102" s="13">
        <f>Tsp_Jul_Aug!N101</f>
        <v>4878000</v>
      </c>
      <c r="O102" s="13">
        <f>Tsp_Jul_Aug!O101</f>
        <v>0</v>
      </c>
      <c r="P102" s="13">
        <f t="shared" si="3"/>
        <v>7376400</v>
      </c>
      <c r="Q102" s="7"/>
    </row>
    <row r="103" spans="1:17" s="15" customFormat="1" ht="15" customHeight="1" x14ac:dyDescent="0.25">
      <c r="A103" s="7" t="s">
        <v>29</v>
      </c>
      <c r="B103" s="7" t="s">
        <v>142</v>
      </c>
      <c r="C103" s="7" t="s">
        <v>272</v>
      </c>
      <c r="D103" s="12">
        <v>42218</v>
      </c>
      <c r="E103" s="13">
        <v>216399</v>
      </c>
      <c r="F103" s="13">
        <f>Tsp_Jul_Aug!F102</f>
        <v>3064</v>
      </c>
      <c r="G103" s="14">
        <f t="shared" si="2"/>
        <v>1.4159030309751894</v>
      </c>
      <c r="H103" s="13">
        <f>Tsp_Jul_Aug!H102</f>
        <v>1</v>
      </c>
      <c r="I103" s="13">
        <f>Tsp_Jul_Aug!I102</f>
        <v>681</v>
      </c>
      <c r="J103" s="13">
        <f>Tsp_Jul_Aug!J102</f>
        <v>0</v>
      </c>
      <c r="K103" s="13">
        <f>Tsp_Jul_Aug!K102</f>
        <v>0</v>
      </c>
      <c r="L103" s="13">
        <f>Tsp_Jul_Aug!L102</f>
        <v>0</v>
      </c>
      <c r="M103" s="13">
        <f>Tsp_Jul_Aug!M102</f>
        <v>0</v>
      </c>
      <c r="N103" s="13">
        <f>Tsp_Jul_Aug!N102</f>
        <v>5550466</v>
      </c>
      <c r="O103" s="13">
        <f>Tsp_Jul_Aug!O102</f>
        <v>0</v>
      </c>
      <c r="P103" s="13">
        <f t="shared" si="3"/>
        <v>5550466</v>
      </c>
      <c r="Q103" s="7"/>
    </row>
    <row r="104" spans="1:17" s="15" customFormat="1" ht="15" customHeight="1" x14ac:dyDescent="0.25">
      <c r="A104" s="7" t="s">
        <v>23</v>
      </c>
      <c r="B104" s="7" t="s">
        <v>143</v>
      </c>
      <c r="C104" s="7" t="s">
        <v>273</v>
      </c>
      <c r="D104" s="12">
        <v>42206</v>
      </c>
      <c r="E104" s="13">
        <v>42540</v>
      </c>
      <c r="F104" s="13">
        <f>Tsp_Jul_Aug!F103</f>
        <v>581</v>
      </c>
      <c r="G104" s="14">
        <f t="shared" si="2"/>
        <v>1.3657733897508229</v>
      </c>
      <c r="H104" s="13">
        <f>Tsp_Jul_Aug!H103</f>
        <v>246</v>
      </c>
      <c r="I104" s="13">
        <f>Tsp_Jul_Aug!I103</f>
        <v>138</v>
      </c>
      <c r="J104" s="13">
        <f>Tsp_Jul_Aug!J103</f>
        <v>1</v>
      </c>
      <c r="K104" s="13">
        <f>Tsp_Jul_Aug!K103</f>
        <v>0</v>
      </c>
      <c r="L104" s="13">
        <f>Tsp_Jul_Aug!L103</f>
        <v>0</v>
      </c>
      <c r="M104" s="13">
        <f>Tsp_Jul_Aug!M103</f>
        <v>0</v>
      </c>
      <c r="N104" s="13">
        <f>Tsp_Jul_Aug!N103</f>
        <v>0</v>
      </c>
      <c r="O104" s="13">
        <f>Tsp_Jul_Aug!O103</f>
        <v>0</v>
      </c>
      <c r="P104" s="13">
        <f t="shared" si="3"/>
        <v>0</v>
      </c>
      <c r="Q104" s="7" t="s">
        <v>144</v>
      </c>
    </row>
    <row r="105" spans="1:17" s="15" customFormat="1" ht="15" customHeight="1" x14ac:dyDescent="0.25">
      <c r="A105" s="7" t="s">
        <v>23</v>
      </c>
      <c r="B105" s="7" t="s">
        <v>145</v>
      </c>
      <c r="C105" s="7" t="s">
        <v>274</v>
      </c>
      <c r="D105" s="12">
        <v>42214</v>
      </c>
      <c r="E105" s="13">
        <v>48266</v>
      </c>
      <c r="F105" s="13">
        <f>Tsp_Jul_Aug!F104</f>
        <v>3810</v>
      </c>
      <c r="G105" s="14">
        <f t="shared" si="2"/>
        <v>7.8937554386110307</v>
      </c>
      <c r="H105" s="13">
        <f>Tsp_Jul_Aug!H104</f>
        <v>517</v>
      </c>
      <c r="I105" s="13">
        <f>Tsp_Jul_Aug!I104</f>
        <v>853</v>
      </c>
      <c r="J105" s="13">
        <f>Tsp_Jul_Aug!J104</f>
        <v>3</v>
      </c>
      <c r="K105" s="13">
        <f>Tsp_Jul_Aug!K104</f>
        <v>0</v>
      </c>
      <c r="L105" s="13">
        <f>Tsp_Jul_Aug!L104</f>
        <v>0</v>
      </c>
      <c r="M105" s="13">
        <f>Tsp_Jul_Aug!M104</f>
        <v>0</v>
      </c>
      <c r="N105" s="13">
        <f>Tsp_Jul_Aug!N104</f>
        <v>485468</v>
      </c>
      <c r="O105" s="13">
        <f>Tsp_Jul_Aug!O104</f>
        <v>0</v>
      </c>
      <c r="P105" s="13">
        <f t="shared" si="3"/>
        <v>485468</v>
      </c>
      <c r="Q105" s="7"/>
    </row>
    <row r="106" spans="1:17" s="15" customFormat="1" ht="15" customHeight="1" x14ac:dyDescent="0.25">
      <c r="A106" s="7" t="s">
        <v>23</v>
      </c>
      <c r="B106" s="7" t="s">
        <v>146</v>
      </c>
      <c r="C106" s="7" t="s">
        <v>275</v>
      </c>
      <c r="D106" s="12">
        <v>42220</v>
      </c>
      <c r="E106" s="13">
        <v>96899</v>
      </c>
      <c r="F106" s="13">
        <f>Tsp_Jul_Aug!F105</f>
        <v>4549</v>
      </c>
      <c r="G106" s="14">
        <f t="shared" si="2"/>
        <v>4.6945788914230286</v>
      </c>
      <c r="H106" s="13">
        <f>Tsp_Jul_Aug!H105</f>
        <v>950</v>
      </c>
      <c r="I106" s="13">
        <f>Tsp_Jul_Aug!I105</f>
        <v>950</v>
      </c>
      <c r="J106" s="13">
        <f>Tsp_Jul_Aug!J105</f>
        <v>0</v>
      </c>
      <c r="K106" s="13">
        <f>Tsp_Jul_Aug!K105</f>
        <v>0</v>
      </c>
      <c r="L106" s="13">
        <f>Tsp_Jul_Aug!L105</f>
        <v>0</v>
      </c>
      <c r="M106" s="13">
        <f>Tsp_Jul_Aug!M105</f>
        <v>0</v>
      </c>
      <c r="N106" s="13">
        <f>Tsp_Jul_Aug!N105</f>
        <v>0</v>
      </c>
      <c r="O106" s="13">
        <f>Tsp_Jul_Aug!O105</f>
        <v>0</v>
      </c>
      <c r="P106" s="13">
        <f t="shared" si="3"/>
        <v>0</v>
      </c>
      <c r="Q106" s="7"/>
    </row>
    <row r="107" spans="1:17" s="15" customFormat="1" ht="15" customHeight="1" x14ac:dyDescent="0.25">
      <c r="A107" s="7" t="s">
        <v>23</v>
      </c>
      <c r="B107" s="7" t="s">
        <v>147</v>
      </c>
      <c r="C107" s="7" t="s">
        <v>276</v>
      </c>
      <c r="D107" s="12">
        <v>42220</v>
      </c>
      <c r="E107" s="13">
        <v>87389</v>
      </c>
      <c r="F107" s="13">
        <f>Tsp_Jul_Aug!F106</f>
        <v>2277</v>
      </c>
      <c r="G107" s="14">
        <f t="shared" si="2"/>
        <v>2.6055910927004544</v>
      </c>
      <c r="H107" s="13">
        <f>Tsp_Jul_Aug!H106</f>
        <v>353</v>
      </c>
      <c r="I107" s="13">
        <f>Tsp_Jul_Aug!I106</f>
        <v>363</v>
      </c>
      <c r="J107" s="13">
        <f>Tsp_Jul_Aug!J106</f>
        <v>0</v>
      </c>
      <c r="K107" s="13">
        <f>Tsp_Jul_Aug!K106</f>
        <v>0</v>
      </c>
      <c r="L107" s="13">
        <f>Tsp_Jul_Aug!L106</f>
        <v>0</v>
      </c>
      <c r="M107" s="13">
        <f>Tsp_Jul_Aug!M106</f>
        <v>0</v>
      </c>
      <c r="N107" s="13">
        <f>Tsp_Jul_Aug!N106</f>
        <v>0</v>
      </c>
      <c r="O107" s="13">
        <f>Tsp_Jul_Aug!O106</f>
        <v>0</v>
      </c>
      <c r="P107" s="13">
        <f t="shared" si="3"/>
        <v>0</v>
      </c>
      <c r="Q107" s="7"/>
    </row>
    <row r="108" spans="1:17" s="15" customFormat="1" ht="15" customHeight="1" x14ac:dyDescent="0.25">
      <c r="A108" s="7" t="s">
        <v>23</v>
      </c>
      <c r="B108" s="7" t="s">
        <v>148</v>
      </c>
      <c r="C108" s="7" t="s">
        <v>277</v>
      </c>
      <c r="D108" s="12">
        <v>42220</v>
      </c>
      <c r="E108" s="13">
        <v>48017</v>
      </c>
      <c r="F108" s="13">
        <f>Tsp_Jul_Aug!F107</f>
        <v>640</v>
      </c>
      <c r="G108" s="14">
        <f t="shared" si="2"/>
        <v>1.3328612782972697</v>
      </c>
      <c r="H108" s="13">
        <f>Tsp_Jul_Aug!H107</f>
        <v>93</v>
      </c>
      <c r="I108" s="13">
        <f>Tsp_Jul_Aug!I107</f>
        <v>115</v>
      </c>
      <c r="J108" s="13">
        <f>Tsp_Jul_Aug!J107</f>
        <v>1</v>
      </c>
      <c r="K108" s="13">
        <f>Tsp_Jul_Aug!K107</f>
        <v>0</v>
      </c>
      <c r="L108" s="13">
        <f>Tsp_Jul_Aug!L107</f>
        <v>0</v>
      </c>
      <c r="M108" s="13">
        <f>Tsp_Jul_Aug!M107</f>
        <v>0</v>
      </c>
      <c r="N108" s="13">
        <f>Tsp_Jul_Aug!N107</f>
        <v>0</v>
      </c>
      <c r="O108" s="13">
        <f>Tsp_Jul_Aug!O107</f>
        <v>100000</v>
      </c>
      <c r="P108" s="13">
        <f t="shared" si="3"/>
        <v>100000</v>
      </c>
      <c r="Q108" s="7"/>
    </row>
    <row r="109" spans="1:17" s="15" customFormat="1" ht="15" customHeight="1" x14ac:dyDescent="0.25">
      <c r="A109" s="7" t="s">
        <v>23</v>
      </c>
      <c r="B109" s="7" t="s">
        <v>149</v>
      </c>
      <c r="C109" s="7" t="s">
        <v>278</v>
      </c>
      <c r="D109" s="12">
        <v>42220</v>
      </c>
      <c r="E109" s="13">
        <v>32400</v>
      </c>
      <c r="F109" s="13">
        <f>Tsp_Jul_Aug!F108</f>
        <v>844</v>
      </c>
      <c r="G109" s="14">
        <f t="shared" si="2"/>
        <v>2.6049382716049383</v>
      </c>
      <c r="H109" s="13">
        <f>Tsp_Jul_Aug!H108</f>
        <v>184</v>
      </c>
      <c r="I109" s="13">
        <f>Tsp_Jul_Aug!I108</f>
        <v>157</v>
      </c>
      <c r="J109" s="13">
        <f>Tsp_Jul_Aug!J108</f>
        <v>0</v>
      </c>
      <c r="K109" s="13">
        <f>Tsp_Jul_Aug!K108</f>
        <v>0</v>
      </c>
      <c r="L109" s="13">
        <f>Tsp_Jul_Aug!L108</f>
        <v>0</v>
      </c>
      <c r="M109" s="13">
        <f>Tsp_Jul_Aug!M108</f>
        <v>0</v>
      </c>
      <c r="N109" s="13">
        <f>Tsp_Jul_Aug!N108</f>
        <v>0</v>
      </c>
      <c r="O109" s="13">
        <f>Tsp_Jul_Aug!O108</f>
        <v>0</v>
      </c>
      <c r="P109" s="13">
        <f t="shared" si="3"/>
        <v>0</v>
      </c>
      <c r="Q109" s="7"/>
    </row>
    <row r="110" spans="1:17" s="15" customFormat="1" ht="15" customHeight="1" x14ac:dyDescent="0.25">
      <c r="A110" s="7" t="s">
        <v>23</v>
      </c>
      <c r="B110" s="7" t="s">
        <v>150</v>
      </c>
      <c r="C110" s="7" t="s">
        <v>279</v>
      </c>
      <c r="D110" s="12">
        <v>42220</v>
      </c>
      <c r="E110" s="13">
        <v>21259</v>
      </c>
      <c r="F110" s="13">
        <f>Tsp_Jul_Aug!F109</f>
        <v>217</v>
      </c>
      <c r="G110" s="14">
        <f t="shared" si="2"/>
        <v>1.0207441554165295</v>
      </c>
      <c r="H110" s="13">
        <f>Tsp_Jul_Aug!H109</f>
        <v>39</v>
      </c>
      <c r="I110" s="13">
        <f>Tsp_Jul_Aug!I109</f>
        <v>39</v>
      </c>
      <c r="J110" s="13">
        <f>Tsp_Jul_Aug!J109</f>
        <v>0</v>
      </c>
      <c r="K110" s="13">
        <f>Tsp_Jul_Aug!K109</f>
        <v>0</v>
      </c>
      <c r="L110" s="13">
        <f>Tsp_Jul_Aug!L109</f>
        <v>0</v>
      </c>
      <c r="M110" s="13">
        <f>Tsp_Jul_Aug!M109</f>
        <v>0</v>
      </c>
      <c r="N110" s="13">
        <f>Tsp_Jul_Aug!N109</f>
        <v>0</v>
      </c>
      <c r="O110" s="13">
        <f>Tsp_Jul_Aug!O109</f>
        <v>0</v>
      </c>
      <c r="P110" s="13">
        <f t="shared" si="3"/>
        <v>0</v>
      </c>
      <c r="Q110" s="7"/>
    </row>
    <row r="111" spans="1:17" s="15" customFormat="1" ht="15" customHeight="1" x14ac:dyDescent="0.25">
      <c r="A111" s="7" t="s">
        <v>23</v>
      </c>
      <c r="B111" s="7" t="s">
        <v>151</v>
      </c>
      <c r="C111" s="7" t="s">
        <v>280</v>
      </c>
      <c r="D111" s="12">
        <v>42220</v>
      </c>
      <c r="E111" s="13">
        <v>51557</v>
      </c>
      <c r="F111" s="13">
        <f>Tsp_Jul_Aug!F110</f>
        <v>169</v>
      </c>
      <c r="G111" s="14">
        <f t="shared" si="2"/>
        <v>0.32779254029520727</v>
      </c>
      <c r="H111" s="13">
        <f>Tsp_Jul_Aug!H110</f>
        <v>39</v>
      </c>
      <c r="I111" s="13">
        <f>Tsp_Jul_Aug!I110</f>
        <v>39</v>
      </c>
      <c r="J111" s="13">
        <f>Tsp_Jul_Aug!J110</f>
        <v>0</v>
      </c>
      <c r="K111" s="13">
        <f>Tsp_Jul_Aug!K110</f>
        <v>0</v>
      </c>
      <c r="L111" s="13">
        <f>Tsp_Jul_Aug!L110</f>
        <v>0</v>
      </c>
      <c r="M111" s="13">
        <f>Tsp_Jul_Aug!M110</f>
        <v>0</v>
      </c>
      <c r="N111" s="13">
        <f>Tsp_Jul_Aug!N110</f>
        <v>0</v>
      </c>
      <c r="O111" s="13">
        <f>Tsp_Jul_Aug!O110</f>
        <v>0</v>
      </c>
      <c r="P111" s="13">
        <f t="shared" si="3"/>
        <v>0</v>
      </c>
      <c r="Q111" s="7"/>
    </row>
    <row r="112" spans="1:17" ht="15" customHeight="1" x14ac:dyDescent="0.25">
      <c r="A112" s="3" t="s">
        <v>23</v>
      </c>
      <c r="B112" s="3" t="s">
        <v>356</v>
      </c>
      <c r="C112" s="7" t="str">
        <f>VLOOKUP(B112,'Sheet2 (2)'!$C$1:$D$349,2,FALSE)</f>
        <v>MMR004003</v>
      </c>
      <c r="D112" s="16">
        <v>42220</v>
      </c>
      <c r="E112" s="13">
        <v>50363</v>
      </c>
      <c r="F112" s="13">
        <f>Tsp_Jul_Aug!F111</f>
        <v>0</v>
      </c>
      <c r="G112" s="14">
        <f t="shared" si="2"/>
        <v>0</v>
      </c>
      <c r="H112" s="13">
        <f>Tsp_Jul_Aug!H111</f>
        <v>2</v>
      </c>
      <c r="I112" s="13">
        <f>Tsp_Jul_Aug!I111</f>
        <v>0</v>
      </c>
      <c r="J112" s="13">
        <f>Tsp_Jul_Aug!J111</f>
        <v>0</v>
      </c>
      <c r="K112" s="13">
        <f>Tsp_Jul_Aug!K111</f>
        <v>0</v>
      </c>
      <c r="L112" s="13">
        <f>Tsp_Jul_Aug!L111</f>
        <v>0</v>
      </c>
      <c r="M112" s="13">
        <f>Tsp_Jul_Aug!M111</f>
        <v>0</v>
      </c>
      <c r="N112" s="13">
        <f>Tsp_Jul_Aug!N111</f>
        <v>0</v>
      </c>
      <c r="O112" s="13">
        <f>Tsp_Jul_Aug!O111</f>
        <v>0</v>
      </c>
      <c r="P112" s="4">
        <f t="shared" ref="P112" si="4">SUM(K112:O112)</f>
        <v>0</v>
      </c>
      <c r="Q112" s="3"/>
    </row>
    <row r="113" spans="1:17" s="15" customFormat="1" ht="15" customHeight="1" x14ac:dyDescent="0.25">
      <c r="A113" s="7" t="s">
        <v>37</v>
      </c>
      <c r="B113" s="7" t="s">
        <v>152</v>
      </c>
      <c r="C113" s="7" t="s">
        <v>281</v>
      </c>
      <c r="D113" s="12">
        <v>42215</v>
      </c>
      <c r="E113" s="13">
        <v>184333</v>
      </c>
      <c r="F113" s="13">
        <f>Tsp_Jul_Aug!F112</f>
        <v>1520</v>
      </c>
      <c r="G113" s="14">
        <f t="shared" si="2"/>
        <v>0.8245946195201076</v>
      </c>
      <c r="H113" s="13">
        <f>Tsp_Jul_Aug!H112</f>
        <v>0</v>
      </c>
      <c r="I113" s="13">
        <f>Tsp_Jul_Aug!I112</f>
        <v>330</v>
      </c>
      <c r="J113" s="13">
        <f>Tsp_Jul_Aug!J112</f>
        <v>0</v>
      </c>
      <c r="K113" s="13">
        <f>Tsp_Jul_Aug!K112</f>
        <v>0</v>
      </c>
      <c r="L113" s="13">
        <f>Tsp_Jul_Aug!L112</f>
        <v>927360</v>
      </c>
      <c r="M113" s="13">
        <f>Tsp_Jul_Aug!M112</f>
        <v>0</v>
      </c>
      <c r="N113" s="13">
        <f>Tsp_Jul_Aug!N112</f>
        <v>1999980</v>
      </c>
      <c r="O113" s="13">
        <f>Tsp_Jul_Aug!O112</f>
        <v>0</v>
      </c>
      <c r="P113" s="13">
        <f t="shared" si="3"/>
        <v>2927340</v>
      </c>
      <c r="Q113" s="7"/>
    </row>
    <row r="114" spans="1:17" s="15" customFormat="1" ht="15" customHeight="1" x14ac:dyDescent="0.25">
      <c r="A114" s="7" t="s">
        <v>37</v>
      </c>
      <c r="B114" s="7" t="s">
        <v>153</v>
      </c>
      <c r="C114" s="7" t="s">
        <v>282</v>
      </c>
      <c r="D114" s="12">
        <v>42215</v>
      </c>
      <c r="E114" s="13">
        <v>180232</v>
      </c>
      <c r="F114" s="13">
        <f>Tsp_Jul_Aug!F113</f>
        <v>4673</v>
      </c>
      <c r="G114" s="14">
        <f t="shared" si="2"/>
        <v>2.5927693195436992</v>
      </c>
      <c r="H114" s="13">
        <f>Tsp_Jul_Aug!H113</f>
        <v>0</v>
      </c>
      <c r="I114" s="13">
        <f>Tsp_Jul_Aug!I113</f>
        <v>1086</v>
      </c>
      <c r="J114" s="13">
        <f>Tsp_Jul_Aug!J113</f>
        <v>0</v>
      </c>
      <c r="K114" s="13">
        <f>Tsp_Jul_Aug!K113</f>
        <v>0</v>
      </c>
      <c r="L114" s="13">
        <f>Tsp_Jul_Aug!L113</f>
        <v>2616880</v>
      </c>
      <c r="M114" s="13">
        <f>Tsp_Jul_Aug!M113</f>
        <v>0</v>
      </c>
      <c r="N114" s="13">
        <f>Tsp_Jul_Aug!N113</f>
        <v>349590</v>
      </c>
      <c r="O114" s="13">
        <f>Tsp_Jul_Aug!O113</f>
        <v>0</v>
      </c>
      <c r="P114" s="13">
        <f t="shared" si="3"/>
        <v>2966470</v>
      </c>
      <c r="Q114" s="7"/>
    </row>
    <row r="115" spans="1:17" s="15" customFormat="1" ht="15" customHeight="1" x14ac:dyDescent="0.25">
      <c r="A115" s="7" t="s">
        <v>37</v>
      </c>
      <c r="B115" s="7" t="s">
        <v>154</v>
      </c>
      <c r="C115" s="7" t="s">
        <v>283</v>
      </c>
      <c r="D115" s="12">
        <v>42216</v>
      </c>
      <c r="E115" s="13">
        <v>237741</v>
      </c>
      <c r="F115" s="13">
        <f>Tsp_Jul_Aug!F114</f>
        <v>439</v>
      </c>
      <c r="G115" s="14">
        <f t="shared" si="2"/>
        <v>0.18465472930626184</v>
      </c>
      <c r="H115" s="13">
        <f>Tsp_Jul_Aug!H114</f>
        <v>0</v>
      </c>
      <c r="I115" s="13">
        <f>Tsp_Jul_Aug!I114</f>
        <v>99</v>
      </c>
      <c r="J115" s="13">
        <f>Tsp_Jul_Aug!J114</f>
        <v>0</v>
      </c>
      <c r="K115" s="13">
        <f>Tsp_Jul_Aug!K114</f>
        <v>0</v>
      </c>
      <c r="L115" s="13">
        <f>Tsp_Jul_Aug!L114</f>
        <v>613760</v>
      </c>
      <c r="M115" s="13">
        <f>Tsp_Jul_Aug!M114</f>
        <v>0</v>
      </c>
      <c r="N115" s="13">
        <f>Tsp_Jul_Aug!N114</f>
        <v>0</v>
      </c>
      <c r="O115" s="13">
        <f>Tsp_Jul_Aug!O114</f>
        <v>0</v>
      </c>
      <c r="P115" s="13">
        <f t="shared" si="3"/>
        <v>613760</v>
      </c>
      <c r="Q115" s="7"/>
    </row>
    <row r="116" spans="1:17" s="15" customFormat="1" ht="15" customHeight="1" x14ac:dyDescent="0.25">
      <c r="A116" s="7" t="s">
        <v>21</v>
      </c>
      <c r="B116" s="7" t="s">
        <v>155</v>
      </c>
      <c r="C116" s="7" t="s">
        <v>284</v>
      </c>
      <c r="D116" s="12">
        <v>42212</v>
      </c>
      <c r="E116" s="13">
        <v>163314</v>
      </c>
      <c r="F116" s="13">
        <f>Tsp_Jul_Aug!F115</f>
        <v>115478</v>
      </c>
      <c r="G116" s="14">
        <f t="shared" si="2"/>
        <v>70.709185985279888</v>
      </c>
      <c r="H116" s="13">
        <f>Tsp_Jul_Aug!H115</f>
        <v>361</v>
      </c>
      <c r="I116" s="13">
        <f>Tsp_Jul_Aug!I115</f>
        <v>25809</v>
      </c>
      <c r="J116" s="13">
        <f>Tsp_Jul_Aug!J115</f>
        <v>1</v>
      </c>
      <c r="K116" s="13">
        <f>Tsp_Jul_Aug!K115</f>
        <v>0</v>
      </c>
      <c r="L116" s="13">
        <f>Tsp_Jul_Aug!L115</f>
        <v>0</v>
      </c>
      <c r="M116" s="13">
        <f>Tsp_Jul_Aug!M115</f>
        <v>100000000</v>
      </c>
      <c r="N116" s="13">
        <f>Tsp_Jul_Aug!N115</f>
        <v>37292400</v>
      </c>
      <c r="O116" s="13">
        <f>Tsp_Jul_Aug!O115</f>
        <v>0</v>
      </c>
      <c r="P116" s="13">
        <f t="shared" si="3"/>
        <v>137292400</v>
      </c>
      <c r="Q116" s="7"/>
    </row>
    <row r="117" spans="1:17" s="15" customFormat="1" ht="15" customHeight="1" x14ac:dyDescent="0.25">
      <c r="A117" s="7" t="s">
        <v>21</v>
      </c>
      <c r="B117" s="7" t="s">
        <v>21</v>
      </c>
      <c r="C117" s="7" t="s">
        <v>285</v>
      </c>
      <c r="D117" s="12">
        <v>42215</v>
      </c>
      <c r="E117" s="13">
        <v>288883</v>
      </c>
      <c r="F117" s="13">
        <f>Tsp_Jul_Aug!F116</f>
        <v>5034</v>
      </c>
      <c r="G117" s="14">
        <f t="shared" si="2"/>
        <v>1.7425739832388889</v>
      </c>
      <c r="H117" s="13">
        <f>Tsp_Jul_Aug!H116</f>
        <v>0</v>
      </c>
      <c r="I117" s="13">
        <f>Tsp_Jul_Aug!I116</f>
        <v>1269</v>
      </c>
      <c r="J117" s="13">
        <f>Tsp_Jul_Aug!J116</f>
        <v>1</v>
      </c>
      <c r="K117" s="13">
        <f>Tsp_Jul_Aug!K116</f>
        <v>0</v>
      </c>
      <c r="L117" s="13">
        <f>Tsp_Jul_Aug!L116</f>
        <v>0</v>
      </c>
      <c r="M117" s="13">
        <f>Tsp_Jul_Aug!M116</f>
        <v>0</v>
      </c>
      <c r="N117" s="13">
        <f>Tsp_Jul_Aug!N116</f>
        <v>5243850</v>
      </c>
      <c r="O117" s="13">
        <f>Tsp_Jul_Aug!O116</f>
        <v>0</v>
      </c>
      <c r="P117" s="13">
        <f t="shared" si="3"/>
        <v>5243850</v>
      </c>
      <c r="Q117" s="7"/>
    </row>
    <row r="118" spans="1:17" s="15" customFormat="1" ht="15" customHeight="1" x14ac:dyDescent="0.25">
      <c r="A118" s="7" t="s">
        <v>21</v>
      </c>
      <c r="B118" s="7" t="s">
        <v>156</v>
      </c>
      <c r="C118" s="7" t="s">
        <v>286</v>
      </c>
      <c r="D118" s="12">
        <v>42215</v>
      </c>
      <c r="E118" s="13">
        <v>68673</v>
      </c>
      <c r="F118" s="13">
        <f>Tsp_Jul_Aug!F117</f>
        <v>4</v>
      </c>
      <c r="G118" s="14">
        <f t="shared" si="2"/>
        <v>5.8247054883287467E-3</v>
      </c>
      <c r="H118" s="13">
        <f>Tsp_Jul_Aug!H117</f>
        <v>2</v>
      </c>
      <c r="I118" s="13">
        <f>Tsp_Jul_Aug!I117</f>
        <v>2</v>
      </c>
      <c r="J118" s="13">
        <f>Tsp_Jul_Aug!J117</f>
        <v>0</v>
      </c>
      <c r="K118" s="13">
        <f>Tsp_Jul_Aug!K117</f>
        <v>0</v>
      </c>
      <c r="L118" s="13">
        <f>Tsp_Jul_Aug!L117</f>
        <v>0</v>
      </c>
      <c r="M118" s="13">
        <f>Tsp_Jul_Aug!M117</f>
        <v>0</v>
      </c>
      <c r="N118" s="13">
        <f>Tsp_Jul_Aug!N117</f>
        <v>0</v>
      </c>
      <c r="O118" s="13">
        <f>Tsp_Jul_Aug!O117</f>
        <v>0</v>
      </c>
      <c r="P118" s="13">
        <f t="shared" si="3"/>
        <v>0</v>
      </c>
      <c r="Q118" s="7"/>
    </row>
    <row r="119" spans="1:17" s="15" customFormat="1" ht="15" customHeight="1" x14ac:dyDescent="0.25">
      <c r="A119" s="7" t="s">
        <v>21</v>
      </c>
      <c r="B119" s="7" t="s">
        <v>157</v>
      </c>
      <c r="C119" s="7" t="s">
        <v>287</v>
      </c>
      <c r="D119" s="12">
        <v>42215</v>
      </c>
      <c r="E119" s="13">
        <v>132648</v>
      </c>
      <c r="F119" s="13">
        <f>Tsp_Jul_Aug!F118</f>
        <v>382</v>
      </c>
      <c r="G119" s="14">
        <f t="shared" si="2"/>
        <v>0.28798021832217596</v>
      </c>
      <c r="H119" s="13">
        <f>Tsp_Jul_Aug!H118</f>
        <v>37</v>
      </c>
      <c r="I119" s="13">
        <f>Tsp_Jul_Aug!I118</f>
        <v>94</v>
      </c>
      <c r="J119" s="13">
        <f>Tsp_Jul_Aug!J118</f>
        <v>0</v>
      </c>
      <c r="K119" s="13">
        <f>Tsp_Jul_Aug!K118</f>
        <v>0</v>
      </c>
      <c r="L119" s="13">
        <f>Tsp_Jul_Aug!L118</f>
        <v>0</v>
      </c>
      <c r="M119" s="13">
        <f>Tsp_Jul_Aug!M118</f>
        <v>0</v>
      </c>
      <c r="N119" s="13">
        <f>Tsp_Jul_Aug!N118</f>
        <v>0</v>
      </c>
      <c r="O119" s="13">
        <f>Tsp_Jul_Aug!O118</f>
        <v>0</v>
      </c>
      <c r="P119" s="13">
        <f t="shared" si="3"/>
        <v>0</v>
      </c>
      <c r="Q119" s="7"/>
    </row>
    <row r="120" spans="1:17" s="15" customFormat="1" ht="15" customHeight="1" x14ac:dyDescent="0.25">
      <c r="A120" s="7" t="s">
        <v>21</v>
      </c>
      <c r="B120" s="7" t="s">
        <v>158</v>
      </c>
      <c r="C120" s="7" t="s">
        <v>288</v>
      </c>
      <c r="D120" s="12">
        <v>42217</v>
      </c>
      <c r="E120" s="13">
        <v>47474</v>
      </c>
      <c r="F120" s="13">
        <f>Tsp_Jul_Aug!F119</f>
        <v>9495</v>
      </c>
      <c r="G120" s="14">
        <f t="shared" si="2"/>
        <v>20.000421283228714</v>
      </c>
      <c r="H120" s="13">
        <f>Tsp_Jul_Aug!H119</f>
        <v>8</v>
      </c>
      <c r="I120" s="13">
        <f>Tsp_Jul_Aug!I119</f>
        <v>2258</v>
      </c>
      <c r="J120" s="13">
        <f>Tsp_Jul_Aug!J119</f>
        <v>0</v>
      </c>
      <c r="K120" s="13">
        <f>Tsp_Jul_Aug!K119</f>
        <v>0</v>
      </c>
      <c r="L120" s="13">
        <f>Tsp_Jul_Aug!L119</f>
        <v>0</v>
      </c>
      <c r="M120" s="13">
        <f>Tsp_Jul_Aug!M119</f>
        <v>0</v>
      </c>
      <c r="N120" s="13">
        <f>Tsp_Jul_Aug!N119</f>
        <v>10751400</v>
      </c>
      <c r="O120" s="13">
        <f>Tsp_Jul_Aug!O119</f>
        <v>0</v>
      </c>
      <c r="P120" s="13">
        <f t="shared" si="3"/>
        <v>10751400</v>
      </c>
      <c r="Q120" s="7"/>
    </row>
    <row r="121" spans="1:17" s="15" customFormat="1" ht="15" customHeight="1" x14ac:dyDescent="0.25">
      <c r="A121" s="7" t="s">
        <v>21</v>
      </c>
      <c r="B121" s="7" t="s">
        <v>159</v>
      </c>
      <c r="C121" s="7" t="s">
        <v>289</v>
      </c>
      <c r="D121" s="12">
        <v>42221</v>
      </c>
      <c r="E121" s="13">
        <v>214969</v>
      </c>
      <c r="F121" s="13">
        <f>Tsp_Jul_Aug!F120</f>
        <v>6499</v>
      </c>
      <c r="G121" s="14">
        <f t="shared" si="2"/>
        <v>3.0232266047662688</v>
      </c>
      <c r="H121" s="13">
        <f>Tsp_Jul_Aug!H120</f>
        <v>0</v>
      </c>
      <c r="I121" s="13">
        <f>Tsp_Jul_Aug!I120</f>
        <v>1395</v>
      </c>
      <c r="J121" s="13">
        <f>Tsp_Jul_Aug!J120</f>
        <v>0</v>
      </c>
      <c r="K121" s="13">
        <f>Tsp_Jul_Aug!K120</f>
        <v>5760000</v>
      </c>
      <c r="L121" s="13">
        <f>Tsp_Jul_Aug!L120</f>
        <v>0</v>
      </c>
      <c r="M121" s="13">
        <f>Tsp_Jul_Aug!M120</f>
        <v>0</v>
      </c>
      <c r="N121" s="13">
        <f>Tsp_Jul_Aug!N120</f>
        <v>4065000</v>
      </c>
      <c r="O121" s="13">
        <f>Tsp_Jul_Aug!O120</f>
        <v>0</v>
      </c>
      <c r="P121" s="13">
        <f t="shared" si="3"/>
        <v>9825000</v>
      </c>
      <c r="Q121" s="7"/>
    </row>
    <row r="122" spans="1:17" s="15" customFormat="1" ht="15" customHeight="1" x14ac:dyDescent="0.25">
      <c r="A122" s="7" t="s">
        <v>21</v>
      </c>
      <c r="B122" s="7" t="s">
        <v>160</v>
      </c>
      <c r="C122" s="7" t="s">
        <v>290</v>
      </c>
      <c r="D122" s="12">
        <v>42221</v>
      </c>
      <c r="E122" s="13">
        <v>134057</v>
      </c>
      <c r="F122" s="13">
        <f>Tsp_Jul_Aug!F121</f>
        <v>6502</v>
      </c>
      <c r="G122" s="14">
        <f t="shared" si="2"/>
        <v>4.8501756715427025</v>
      </c>
      <c r="H122" s="13">
        <f>Tsp_Jul_Aug!H121</f>
        <v>0</v>
      </c>
      <c r="I122" s="13">
        <f>Tsp_Jul_Aug!I121</f>
        <v>60</v>
      </c>
      <c r="J122" s="13">
        <f>Tsp_Jul_Aug!J121</f>
        <v>0</v>
      </c>
      <c r="K122" s="13">
        <f>Tsp_Jul_Aug!K121</f>
        <v>0</v>
      </c>
      <c r="L122" s="13">
        <f>Tsp_Jul_Aug!L121</f>
        <v>0</v>
      </c>
      <c r="M122" s="13">
        <f>Tsp_Jul_Aug!M121</f>
        <v>0</v>
      </c>
      <c r="N122" s="13">
        <f>Tsp_Jul_Aug!N121</f>
        <v>0</v>
      </c>
      <c r="O122" s="13">
        <f>Tsp_Jul_Aug!O121</f>
        <v>0</v>
      </c>
      <c r="P122" s="13">
        <f t="shared" si="3"/>
        <v>0</v>
      </c>
      <c r="Q122" s="7"/>
    </row>
    <row r="123" spans="1:17" s="15" customFormat="1" ht="15" customHeight="1" x14ac:dyDescent="0.25">
      <c r="A123" s="7" t="s">
        <v>21</v>
      </c>
      <c r="B123" s="7" t="s">
        <v>161</v>
      </c>
      <c r="C123" s="7" t="s">
        <v>291</v>
      </c>
      <c r="D123" s="12">
        <v>42221</v>
      </c>
      <c r="E123" s="13">
        <v>185133</v>
      </c>
      <c r="F123" s="13">
        <f>Tsp_Jul_Aug!F122</f>
        <v>5247</v>
      </c>
      <c r="G123" s="14">
        <f t="shared" si="2"/>
        <v>2.8341786715496426</v>
      </c>
      <c r="H123" s="13">
        <f>Tsp_Jul_Aug!H122</f>
        <v>0</v>
      </c>
      <c r="I123" s="13">
        <f>Tsp_Jul_Aug!I122</f>
        <v>1272</v>
      </c>
      <c r="J123" s="13">
        <f>Tsp_Jul_Aug!J122</f>
        <v>0</v>
      </c>
      <c r="K123" s="13">
        <f>Tsp_Jul_Aug!K122</f>
        <v>0</v>
      </c>
      <c r="L123" s="13">
        <f>Tsp_Jul_Aug!L122</f>
        <v>0</v>
      </c>
      <c r="M123" s="13">
        <f>Tsp_Jul_Aug!M122</f>
        <v>0</v>
      </c>
      <c r="N123" s="13">
        <f>Tsp_Jul_Aug!N122</f>
        <v>0</v>
      </c>
      <c r="O123" s="13">
        <f>Tsp_Jul_Aug!O122</f>
        <v>0</v>
      </c>
      <c r="P123" s="13">
        <f t="shared" si="3"/>
        <v>0</v>
      </c>
      <c r="Q123" s="7"/>
    </row>
    <row r="124" spans="1:17" s="15" customFormat="1" ht="15" customHeight="1" x14ac:dyDescent="0.25">
      <c r="A124" s="7" t="s">
        <v>21</v>
      </c>
      <c r="B124" s="7" t="s">
        <v>162</v>
      </c>
      <c r="C124" s="7" t="s">
        <v>292</v>
      </c>
      <c r="D124" s="12">
        <v>42221</v>
      </c>
      <c r="E124" s="13">
        <v>188688</v>
      </c>
      <c r="F124" s="13">
        <f>Tsp_Jul_Aug!F123</f>
        <v>12665</v>
      </c>
      <c r="G124" s="14">
        <f t="shared" si="2"/>
        <v>6.7121385567709666</v>
      </c>
      <c r="H124" s="13">
        <f>Tsp_Jul_Aug!H123</f>
        <v>0</v>
      </c>
      <c r="I124" s="13">
        <f>Tsp_Jul_Aug!I123</f>
        <v>3158</v>
      </c>
      <c r="J124" s="13">
        <f>Tsp_Jul_Aug!J123</f>
        <v>0</v>
      </c>
      <c r="K124" s="13">
        <f>Tsp_Jul_Aug!K123</f>
        <v>0</v>
      </c>
      <c r="L124" s="13">
        <f>Tsp_Jul_Aug!L123</f>
        <v>0</v>
      </c>
      <c r="M124" s="13">
        <f>Tsp_Jul_Aug!M123</f>
        <v>0</v>
      </c>
      <c r="N124" s="13">
        <f>Tsp_Jul_Aug!N123</f>
        <v>0</v>
      </c>
      <c r="O124" s="13">
        <f>Tsp_Jul_Aug!O123</f>
        <v>0</v>
      </c>
      <c r="P124" s="13">
        <f t="shared" si="3"/>
        <v>0</v>
      </c>
      <c r="Q124" s="7"/>
    </row>
    <row r="125" spans="1:17" s="15" customFormat="1" ht="15" customHeight="1" x14ac:dyDescent="0.25">
      <c r="A125" s="7" t="s">
        <v>21</v>
      </c>
      <c r="B125" s="7" t="s">
        <v>163</v>
      </c>
      <c r="C125" s="7" t="s">
        <v>293</v>
      </c>
      <c r="D125" s="12">
        <v>42221</v>
      </c>
      <c r="E125" s="13">
        <v>236110</v>
      </c>
      <c r="F125" s="13">
        <f>Tsp_Jul_Aug!F124</f>
        <v>44056</v>
      </c>
      <c r="G125" s="14">
        <f t="shared" si="2"/>
        <v>18.659099572233281</v>
      </c>
      <c r="H125" s="13">
        <f>Tsp_Jul_Aug!H124</f>
        <v>0</v>
      </c>
      <c r="I125" s="13">
        <f>Tsp_Jul_Aug!I124</f>
        <v>9785</v>
      </c>
      <c r="J125" s="13">
        <f>Tsp_Jul_Aug!J124</f>
        <v>0</v>
      </c>
      <c r="K125" s="13">
        <f>Tsp_Jul_Aug!K124</f>
        <v>0</v>
      </c>
      <c r="L125" s="13">
        <f>Tsp_Jul_Aug!L124</f>
        <v>0</v>
      </c>
      <c r="M125" s="13">
        <f>Tsp_Jul_Aug!M124</f>
        <v>0</v>
      </c>
      <c r="N125" s="13">
        <f>Tsp_Jul_Aug!N124</f>
        <v>0</v>
      </c>
      <c r="O125" s="13">
        <f>Tsp_Jul_Aug!O124</f>
        <v>0</v>
      </c>
      <c r="P125" s="13">
        <f t="shared" si="3"/>
        <v>0</v>
      </c>
      <c r="Q125" s="7"/>
    </row>
    <row r="126" spans="1:17" s="15" customFormat="1" ht="15" customHeight="1" x14ac:dyDescent="0.25">
      <c r="A126" s="7" t="s">
        <v>21</v>
      </c>
      <c r="B126" s="7" t="s">
        <v>164</v>
      </c>
      <c r="C126" s="7" t="s">
        <v>294</v>
      </c>
      <c r="D126" s="12">
        <v>42221</v>
      </c>
      <c r="E126" s="13">
        <v>51413</v>
      </c>
      <c r="F126" s="13">
        <f>Tsp_Jul_Aug!F125</f>
        <v>298</v>
      </c>
      <c r="G126" s="14">
        <f t="shared" si="2"/>
        <v>0.57961994048197929</v>
      </c>
      <c r="H126" s="13">
        <f>Tsp_Jul_Aug!H125</f>
        <v>0</v>
      </c>
      <c r="I126" s="13">
        <f>Tsp_Jul_Aug!I125</f>
        <v>71</v>
      </c>
      <c r="J126" s="13">
        <f>Tsp_Jul_Aug!J125</f>
        <v>0</v>
      </c>
      <c r="K126" s="13">
        <f>Tsp_Jul_Aug!K125</f>
        <v>0</v>
      </c>
      <c r="L126" s="13">
        <f>Tsp_Jul_Aug!L125</f>
        <v>0</v>
      </c>
      <c r="M126" s="13">
        <f>Tsp_Jul_Aug!M125</f>
        <v>0</v>
      </c>
      <c r="N126" s="13">
        <f>Tsp_Jul_Aug!N125</f>
        <v>0</v>
      </c>
      <c r="O126" s="13">
        <f>Tsp_Jul_Aug!O125</f>
        <v>0</v>
      </c>
      <c r="P126" s="13">
        <f t="shared" si="3"/>
        <v>0</v>
      </c>
      <c r="Q126" s="7"/>
    </row>
    <row r="127" spans="1:17" s="15" customFormat="1" ht="15" customHeight="1" x14ac:dyDescent="0.25">
      <c r="A127" s="7" t="s">
        <v>21</v>
      </c>
      <c r="B127" s="7" t="s">
        <v>165</v>
      </c>
      <c r="C127" s="7" t="s">
        <v>295</v>
      </c>
      <c r="D127" s="12">
        <v>42221</v>
      </c>
      <c r="E127" s="13">
        <v>104108</v>
      </c>
      <c r="F127" s="13">
        <f>Tsp_Jul_Aug!F126</f>
        <v>8436</v>
      </c>
      <c r="G127" s="14">
        <f t="shared" si="2"/>
        <v>8.1031236792561572</v>
      </c>
      <c r="H127" s="13">
        <f>Tsp_Jul_Aug!H126</f>
        <v>1</v>
      </c>
      <c r="I127" s="13">
        <f>Tsp_Jul_Aug!I126</f>
        <v>2070</v>
      </c>
      <c r="J127" s="13">
        <f>Tsp_Jul_Aug!J126</f>
        <v>0</v>
      </c>
      <c r="K127" s="13">
        <f>Tsp_Jul_Aug!K126</f>
        <v>0</v>
      </c>
      <c r="L127" s="13">
        <f>Tsp_Jul_Aug!L126</f>
        <v>0</v>
      </c>
      <c r="M127" s="13">
        <f>Tsp_Jul_Aug!M126</f>
        <v>0</v>
      </c>
      <c r="N127" s="13">
        <f>Tsp_Jul_Aug!N126</f>
        <v>0</v>
      </c>
      <c r="O127" s="13">
        <f>Tsp_Jul_Aug!O126</f>
        <v>0</v>
      </c>
      <c r="P127" s="13">
        <f t="shared" si="3"/>
        <v>0</v>
      </c>
      <c r="Q127" s="7"/>
    </row>
    <row r="128" spans="1:17" s="15" customFormat="1" ht="15" customHeight="1" x14ac:dyDescent="0.25">
      <c r="A128" s="7" t="s">
        <v>21</v>
      </c>
      <c r="B128" s="7" t="s">
        <v>98</v>
      </c>
      <c r="C128" s="7" t="s">
        <v>310</v>
      </c>
      <c r="D128" s="12">
        <v>42221</v>
      </c>
      <c r="E128" s="13">
        <v>122411</v>
      </c>
      <c r="F128" s="13">
        <f>Tsp_Jul_Aug!F127</f>
        <v>29996</v>
      </c>
      <c r="G128" s="14">
        <f t="shared" si="2"/>
        <v>24.504333760854824</v>
      </c>
      <c r="H128" s="13">
        <f>Tsp_Jul_Aug!H127</f>
        <v>6</v>
      </c>
      <c r="I128" s="13">
        <f>Tsp_Jul_Aug!I127</f>
        <v>741</v>
      </c>
      <c r="J128" s="13">
        <f>Tsp_Jul_Aug!J127</f>
        <v>0</v>
      </c>
      <c r="K128" s="13">
        <f>Tsp_Jul_Aug!K127</f>
        <v>0</v>
      </c>
      <c r="L128" s="13">
        <f>Tsp_Jul_Aug!L127</f>
        <v>0</v>
      </c>
      <c r="M128" s="13">
        <f>Tsp_Jul_Aug!M127</f>
        <v>0</v>
      </c>
      <c r="N128" s="13">
        <f>Tsp_Jul_Aug!N127</f>
        <v>0</v>
      </c>
      <c r="O128" s="13">
        <f>Tsp_Jul_Aug!O127</f>
        <v>0</v>
      </c>
      <c r="P128" s="13">
        <f t="shared" si="3"/>
        <v>0</v>
      </c>
      <c r="Q128" s="7"/>
    </row>
    <row r="129" spans="1:17" s="15" customFormat="1" ht="15" customHeight="1" x14ac:dyDescent="0.25">
      <c r="A129" s="7" t="s">
        <v>21</v>
      </c>
      <c r="B129" s="7" t="s">
        <v>166</v>
      </c>
      <c r="C129" s="7" t="s">
        <v>296</v>
      </c>
      <c r="D129" s="12">
        <v>42221</v>
      </c>
      <c r="E129" s="13">
        <v>117514</v>
      </c>
      <c r="F129" s="13">
        <f>Tsp_Jul_Aug!F128</f>
        <v>6201</v>
      </c>
      <c r="G129" s="14">
        <f t="shared" si="2"/>
        <v>5.2768180812498935</v>
      </c>
      <c r="H129" s="13">
        <f>Tsp_Jul_Aug!H128</f>
        <v>0</v>
      </c>
      <c r="I129" s="13">
        <f>Tsp_Jul_Aug!I128</f>
        <v>1524</v>
      </c>
      <c r="J129" s="13">
        <f>Tsp_Jul_Aug!J128</f>
        <v>0</v>
      </c>
      <c r="K129" s="13">
        <f>Tsp_Jul_Aug!K128</f>
        <v>0</v>
      </c>
      <c r="L129" s="13">
        <f>Tsp_Jul_Aug!L128</f>
        <v>0</v>
      </c>
      <c r="M129" s="13">
        <f>Tsp_Jul_Aug!M128</f>
        <v>0</v>
      </c>
      <c r="N129" s="13">
        <f>Tsp_Jul_Aug!N128</f>
        <v>0</v>
      </c>
      <c r="O129" s="13">
        <f>Tsp_Jul_Aug!O128</f>
        <v>0</v>
      </c>
      <c r="P129" s="13">
        <f t="shared" si="3"/>
        <v>0</v>
      </c>
      <c r="Q129" s="7"/>
    </row>
    <row r="130" spans="1:17" s="15" customFormat="1" ht="15" customHeight="1" x14ac:dyDescent="0.25">
      <c r="A130" s="7" t="s">
        <v>21</v>
      </c>
      <c r="B130" s="7" t="s">
        <v>167</v>
      </c>
      <c r="C130" s="7" t="s">
        <v>297</v>
      </c>
      <c r="D130" s="12">
        <v>42221</v>
      </c>
      <c r="E130" s="13">
        <v>75135</v>
      </c>
      <c r="F130" s="13">
        <f>Tsp_Jul_Aug!F129</f>
        <v>5927</v>
      </c>
      <c r="G130" s="14">
        <f t="shared" si="2"/>
        <v>7.8884674253011253</v>
      </c>
      <c r="H130" s="13">
        <f>Tsp_Jul_Aug!H129</f>
        <v>0</v>
      </c>
      <c r="I130" s="13">
        <f>Tsp_Jul_Aug!I129</f>
        <v>1556</v>
      </c>
      <c r="J130" s="13">
        <f>Tsp_Jul_Aug!J129</f>
        <v>0</v>
      </c>
      <c r="K130" s="13">
        <f>Tsp_Jul_Aug!K129</f>
        <v>0</v>
      </c>
      <c r="L130" s="13">
        <f>Tsp_Jul_Aug!L129</f>
        <v>0</v>
      </c>
      <c r="M130" s="13">
        <f>Tsp_Jul_Aug!M129</f>
        <v>0</v>
      </c>
      <c r="N130" s="13">
        <f>Tsp_Jul_Aug!N129</f>
        <v>0</v>
      </c>
      <c r="O130" s="13">
        <f>Tsp_Jul_Aug!O129</f>
        <v>0</v>
      </c>
      <c r="P130" s="13">
        <f t="shared" si="3"/>
        <v>0</v>
      </c>
      <c r="Q130" s="7"/>
    </row>
    <row r="131" spans="1:17" s="15" customFormat="1" ht="15" customHeight="1" x14ac:dyDescent="0.25">
      <c r="A131" s="7" t="s">
        <v>21</v>
      </c>
      <c r="B131" s="7" t="s">
        <v>168</v>
      </c>
      <c r="C131" s="7" t="s">
        <v>298</v>
      </c>
      <c r="D131" s="12">
        <v>42221</v>
      </c>
      <c r="E131" s="13">
        <v>234947</v>
      </c>
      <c r="F131" s="13">
        <f>Tsp_Jul_Aug!F130</f>
        <v>31439</v>
      </c>
      <c r="G131" s="14">
        <f t="shared" si="2"/>
        <v>13.381315786113465</v>
      </c>
      <c r="H131" s="13">
        <f>Tsp_Jul_Aug!H130</f>
        <v>49</v>
      </c>
      <c r="I131" s="13">
        <f>Tsp_Jul_Aug!I130</f>
        <v>7096</v>
      </c>
      <c r="J131" s="13">
        <f>Tsp_Jul_Aug!J130</f>
        <v>0</v>
      </c>
      <c r="K131" s="13">
        <f>Tsp_Jul_Aug!K130</f>
        <v>0</v>
      </c>
      <c r="L131" s="13">
        <f>Tsp_Jul_Aug!L130</f>
        <v>0</v>
      </c>
      <c r="M131" s="13">
        <f>Tsp_Jul_Aug!M130</f>
        <v>0</v>
      </c>
      <c r="N131" s="13">
        <f>Tsp_Jul_Aug!N130</f>
        <v>0</v>
      </c>
      <c r="O131" s="13">
        <f>Tsp_Jul_Aug!O130</f>
        <v>0</v>
      </c>
      <c r="P131" s="13">
        <f t="shared" si="3"/>
        <v>0</v>
      </c>
      <c r="Q131" s="7"/>
    </row>
    <row r="132" spans="1:17" s="15" customFormat="1" ht="15" customHeight="1" x14ac:dyDescent="0.25">
      <c r="A132" s="7" t="s">
        <v>21</v>
      </c>
      <c r="B132" s="7" t="s">
        <v>169</v>
      </c>
      <c r="C132" s="7" t="s">
        <v>299</v>
      </c>
      <c r="D132" s="12">
        <v>42221</v>
      </c>
      <c r="E132" s="13">
        <v>289650</v>
      </c>
      <c r="F132" s="13">
        <f>Tsp_Jul_Aug!F131</f>
        <v>19529</v>
      </c>
      <c r="G132" s="14">
        <f t="shared" si="2"/>
        <v>6.7422751596754704</v>
      </c>
      <c r="H132" s="13">
        <f>Tsp_Jul_Aug!H131</f>
        <v>0</v>
      </c>
      <c r="I132" s="13">
        <f>Tsp_Jul_Aug!I131</f>
        <v>4798</v>
      </c>
      <c r="J132" s="13">
        <f>Tsp_Jul_Aug!J131</f>
        <v>0</v>
      </c>
      <c r="K132" s="13">
        <f>Tsp_Jul_Aug!K131</f>
        <v>0</v>
      </c>
      <c r="L132" s="13">
        <f>Tsp_Jul_Aug!L131</f>
        <v>0</v>
      </c>
      <c r="M132" s="13">
        <f>Tsp_Jul_Aug!M131</f>
        <v>0</v>
      </c>
      <c r="N132" s="13">
        <f>Tsp_Jul_Aug!N131</f>
        <v>0</v>
      </c>
      <c r="O132" s="13">
        <f>Tsp_Jul_Aug!O131</f>
        <v>0</v>
      </c>
      <c r="P132" s="13">
        <f t="shared" si="3"/>
        <v>0</v>
      </c>
      <c r="Q132" s="7"/>
    </row>
    <row r="133" spans="1:17" s="15" customFormat="1" ht="15" customHeight="1" x14ac:dyDescent="0.25">
      <c r="A133" s="7" t="s">
        <v>21</v>
      </c>
      <c r="B133" s="7" t="s">
        <v>170</v>
      </c>
      <c r="C133" s="7" t="s">
        <v>300</v>
      </c>
      <c r="D133" s="12">
        <v>42221</v>
      </c>
      <c r="E133" s="13">
        <v>102655</v>
      </c>
      <c r="F133" s="13">
        <f>Tsp_Jul_Aug!F132</f>
        <v>858</v>
      </c>
      <c r="G133" s="14">
        <f t="shared" ref="G133:G139" si="5">F133/E133*100</f>
        <v>0.83580926403974476</v>
      </c>
      <c r="H133" s="13">
        <f>Tsp_Jul_Aug!H132</f>
        <v>0</v>
      </c>
      <c r="I133" s="13">
        <f>Tsp_Jul_Aug!I132</f>
        <v>265</v>
      </c>
      <c r="J133" s="13">
        <f>Tsp_Jul_Aug!J132</f>
        <v>0</v>
      </c>
      <c r="K133" s="13">
        <f>Tsp_Jul_Aug!K132</f>
        <v>0</v>
      </c>
      <c r="L133" s="13">
        <f>Tsp_Jul_Aug!L132</f>
        <v>0</v>
      </c>
      <c r="M133" s="13">
        <f>Tsp_Jul_Aug!M132</f>
        <v>0</v>
      </c>
      <c r="N133" s="13">
        <f>Tsp_Jul_Aug!N132</f>
        <v>0</v>
      </c>
      <c r="O133" s="13">
        <f>Tsp_Jul_Aug!O132</f>
        <v>0</v>
      </c>
      <c r="P133" s="13">
        <f t="shared" si="3"/>
        <v>0</v>
      </c>
      <c r="Q133" s="7"/>
    </row>
    <row r="134" spans="1:17" s="15" customFormat="1" ht="15" customHeight="1" x14ac:dyDescent="0.25">
      <c r="A134" s="7" t="s">
        <v>39</v>
      </c>
      <c r="B134" s="7" t="s">
        <v>171</v>
      </c>
      <c r="C134" s="21" t="s">
        <v>301</v>
      </c>
      <c r="D134" s="7"/>
      <c r="E134" s="22">
        <v>343270</v>
      </c>
      <c r="F134" s="13">
        <f>Tsp_Jul_Aug!F133</f>
        <v>501</v>
      </c>
      <c r="G134" s="14">
        <f t="shared" si="5"/>
        <v>0.14594925277478368</v>
      </c>
      <c r="H134" s="13">
        <f>Tsp_Jul_Aug!H133</f>
        <v>0</v>
      </c>
      <c r="I134" s="13">
        <f>Tsp_Jul_Aug!I133</f>
        <v>278</v>
      </c>
      <c r="J134" s="13">
        <f>Tsp_Jul_Aug!J133</f>
        <v>0</v>
      </c>
      <c r="K134" s="13">
        <f>Tsp_Jul_Aug!K133</f>
        <v>0</v>
      </c>
      <c r="L134" s="13">
        <f>Tsp_Jul_Aug!L133</f>
        <v>0</v>
      </c>
      <c r="M134" s="13">
        <f>Tsp_Jul_Aug!M133</f>
        <v>0</v>
      </c>
      <c r="N134" s="13">
        <f>Tsp_Jul_Aug!N133</f>
        <v>0</v>
      </c>
      <c r="O134" s="13">
        <f>Tsp_Jul_Aug!O133</f>
        <v>0</v>
      </c>
      <c r="P134" s="13">
        <f t="shared" si="3"/>
        <v>0</v>
      </c>
      <c r="Q134" s="7"/>
    </row>
    <row r="135" spans="1:17" s="15" customFormat="1" x14ac:dyDescent="0.25">
      <c r="A135" s="7" t="s">
        <v>39</v>
      </c>
      <c r="B135" s="7" t="s">
        <v>172</v>
      </c>
      <c r="C135" s="21" t="s">
        <v>302</v>
      </c>
      <c r="D135" s="7"/>
      <c r="E135" s="22">
        <v>244279</v>
      </c>
      <c r="F135" s="13">
        <f>Tsp_Jul_Aug!F134</f>
        <v>2695</v>
      </c>
      <c r="G135" s="14">
        <f t="shared" si="5"/>
        <v>1.1032466974238475</v>
      </c>
      <c r="H135" s="13">
        <f>Tsp_Jul_Aug!H134</f>
        <v>0</v>
      </c>
      <c r="I135" s="13">
        <f>Tsp_Jul_Aug!I134</f>
        <v>742</v>
      </c>
      <c r="J135" s="13">
        <f>Tsp_Jul_Aug!J134</f>
        <v>1</v>
      </c>
      <c r="K135" s="13">
        <f>Tsp_Jul_Aug!K134</f>
        <v>16650</v>
      </c>
      <c r="L135" s="13">
        <f>Tsp_Jul_Aug!L134</f>
        <v>0</v>
      </c>
      <c r="M135" s="13">
        <f>Tsp_Jul_Aug!M134</f>
        <v>0</v>
      </c>
      <c r="N135" s="13">
        <f>Tsp_Jul_Aug!N134</f>
        <v>317070</v>
      </c>
      <c r="O135" s="13">
        <f>Tsp_Jul_Aug!O134</f>
        <v>0</v>
      </c>
      <c r="P135" s="13">
        <f t="shared" si="3"/>
        <v>333720</v>
      </c>
      <c r="Q135" s="7"/>
    </row>
    <row r="136" spans="1:17" s="15" customFormat="1" x14ac:dyDescent="0.25">
      <c r="A136" s="7" t="s">
        <v>39</v>
      </c>
      <c r="B136" s="7" t="s">
        <v>173</v>
      </c>
      <c r="C136" s="7" t="s">
        <v>303</v>
      </c>
      <c r="D136" s="7"/>
      <c r="E136" s="22">
        <v>269522</v>
      </c>
      <c r="F136" s="13">
        <f>Tsp_Jul_Aug!F135</f>
        <v>839</v>
      </c>
      <c r="G136" s="14">
        <f t="shared" si="5"/>
        <v>0.31129184259540965</v>
      </c>
      <c r="H136" s="13">
        <f>Tsp_Jul_Aug!H135</f>
        <v>0</v>
      </c>
      <c r="I136" s="13">
        <f>Tsp_Jul_Aug!I135</f>
        <v>193</v>
      </c>
      <c r="J136" s="13">
        <f>Tsp_Jul_Aug!J135</f>
        <v>0</v>
      </c>
      <c r="K136" s="13">
        <f>Tsp_Jul_Aug!K135</f>
        <v>0</v>
      </c>
      <c r="L136" s="13">
        <f>Tsp_Jul_Aug!L135</f>
        <v>0</v>
      </c>
      <c r="M136" s="13">
        <f>Tsp_Jul_Aug!M135</f>
        <v>0</v>
      </c>
      <c r="N136" s="13">
        <f>Tsp_Jul_Aug!N135</f>
        <v>0</v>
      </c>
      <c r="O136" s="13">
        <f>Tsp_Jul_Aug!O135</f>
        <v>0</v>
      </c>
      <c r="P136" s="13">
        <f t="shared" si="3"/>
        <v>0</v>
      </c>
      <c r="Q136" s="7"/>
    </row>
    <row r="137" spans="1:17" s="15" customFormat="1" x14ac:dyDescent="0.25">
      <c r="A137" s="7" t="s">
        <v>39</v>
      </c>
      <c r="B137" s="7" t="s">
        <v>174</v>
      </c>
      <c r="C137" s="7" t="s">
        <v>304</v>
      </c>
      <c r="D137" s="7"/>
      <c r="E137" s="22">
        <v>165518</v>
      </c>
      <c r="F137" s="13">
        <f>Tsp_Jul_Aug!F136</f>
        <v>573</v>
      </c>
      <c r="G137" s="14">
        <f t="shared" si="5"/>
        <v>0.346185913314564</v>
      </c>
      <c r="H137" s="13">
        <f>Tsp_Jul_Aug!H136</f>
        <v>27</v>
      </c>
      <c r="I137" s="13">
        <f>Tsp_Jul_Aug!I136</f>
        <v>131</v>
      </c>
      <c r="J137" s="13">
        <f>Tsp_Jul_Aug!J136</f>
        <v>0</v>
      </c>
      <c r="K137" s="13">
        <f>Tsp_Jul_Aug!K136</f>
        <v>0</v>
      </c>
      <c r="L137" s="13">
        <f>Tsp_Jul_Aug!L136</f>
        <v>0</v>
      </c>
      <c r="M137" s="13">
        <f>Tsp_Jul_Aug!M136</f>
        <v>0</v>
      </c>
      <c r="N137" s="13">
        <f>Tsp_Jul_Aug!N136</f>
        <v>1065030</v>
      </c>
      <c r="O137" s="13">
        <f>Tsp_Jul_Aug!O136</f>
        <v>0</v>
      </c>
      <c r="P137" s="13">
        <f t="shared" si="3"/>
        <v>1065030</v>
      </c>
      <c r="Q137" s="7"/>
    </row>
    <row r="138" spans="1:17" s="15" customFormat="1" x14ac:dyDescent="0.25">
      <c r="A138" s="7" t="s">
        <v>39</v>
      </c>
      <c r="B138" s="7" t="s">
        <v>175</v>
      </c>
      <c r="C138" s="7" t="s">
        <v>305</v>
      </c>
      <c r="D138" s="7"/>
      <c r="E138" s="22">
        <v>277165</v>
      </c>
      <c r="F138" s="13">
        <f>Tsp_Jul_Aug!F137</f>
        <v>57611</v>
      </c>
      <c r="G138" s="14">
        <f t="shared" si="5"/>
        <v>20.785813504591129</v>
      </c>
      <c r="H138" s="13">
        <f>Tsp_Jul_Aug!H137</f>
        <v>0</v>
      </c>
      <c r="I138" s="13">
        <f>Tsp_Jul_Aug!I137</f>
        <v>14574</v>
      </c>
      <c r="J138" s="13">
        <f>Tsp_Jul_Aug!J137</f>
        <v>0</v>
      </c>
      <c r="K138" s="13">
        <f>Tsp_Jul_Aug!K137</f>
        <v>0</v>
      </c>
      <c r="L138" s="13">
        <f>Tsp_Jul_Aug!L137</f>
        <v>0</v>
      </c>
      <c r="M138" s="13">
        <f>Tsp_Jul_Aug!M137</f>
        <v>0</v>
      </c>
      <c r="N138" s="13">
        <f>Tsp_Jul_Aug!N137</f>
        <v>9170640</v>
      </c>
      <c r="O138" s="13">
        <f>Tsp_Jul_Aug!O137</f>
        <v>0</v>
      </c>
      <c r="P138" s="13">
        <f t="shared" si="3"/>
        <v>9170640</v>
      </c>
      <c r="Q138" s="7" t="s">
        <v>311</v>
      </c>
    </row>
    <row r="139" spans="1:17" x14ac:dyDescent="0.25">
      <c r="A139" s="3" t="s">
        <v>39</v>
      </c>
      <c r="B139" s="3" t="s">
        <v>176</v>
      </c>
      <c r="C139" s="3" t="s">
        <v>306</v>
      </c>
      <c r="D139" s="3"/>
      <c r="E139" s="3">
        <v>145768</v>
      </c>
      <c r="F139" s="13">
        <f>Tsp_Jul_Aug!F138</f>
        <v>1052</v>
      </c>
      <c r="G139" s="14">
        <f t="shared" si="5"/>
        <v>0.72169474781845122</v>
      </c>
      <c r="H139" s="13">
        <f>Tsp_Jul_Aug!H138</f>
        <v>0</v>
      </c>
      <c r="I139" s="13">
        <f>Tsp_Jul_Aug!I138</f>
        <v>244</v>
      </c>
      <c r="J139" s="13">
        <f>Tsp_Jul_Aug!J138</f>
        <v>0</v>
      </c>
      <c r="K139" s="13">
        <f>Tsp_Jul_Aug!K138</f>
        <v>0</v>
      </c>
      <c r="L139" s="13">
        <f>Tsp_Jul_Aug!L138</f>
        <v>0</v>
      </c>
      <c r="M139" s="13">
        <f>Tsp_Jul_Aug!M138</f>
        <v>0</v>
      </c>
      <c r="N139" s="13">
        <f>Tsp_Jul_Aug!N138</f>
        <v>0</v>
      </c>
      <c r="O139" s="13">
        <f>Tsp_Jul_Aug!O138</f>
        <v>0</v>
      </c>
      <c r="P139" s="13">
        <f t="shared" ref="P139" si="6">SUM(K139:O139)</f>
        <v>0</v>
      </c>
      <c r="Q139" s="7"/>
    </row>
  </sheetData>
  <autoFilter ref="A3:Q139"/>
  <mergeCells count="12">
    <mergeCell ref="P2:P3"/>
    <mergeCell ref="Q2:Q3"/>
    <mergeCell ref="A1:Q1"/>
    <mergeCell ref="A2:A3"/>
    <mergeCell ref="B2:B3"/>
    <mergeCell ref="C2:C3"/>
    <mergeCell ref="D2:D3"/>
    <mergeCell ref="E2:E3"/>
    <mergeCell ref="F2:G2"/>
    <mergeCell ref="H2:I2"/>
    <mergeCell ref="J2:J3"/>
    <mergeCell ref="K2:O2"/>
  </mergeCells>
  <dataValidations count="2">
    <dataValidation type="list" allowBlank="1" showInputMessage="1" showErrorMessage="1" sqref="B4:B56 B59:B133">
      <formula1>INDIRECT(A4)</formula1>
    </dataValidation>
    <dataValidation type="list" allowBlank="1" showInputMessage="1" showErrorMessage="1" sqref="A4:A85 A88:A135">
      <formula1>SR</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8"/>
  <sheetViews>
    <sheetView workbookViewId="0">
      <selection activeCell="H18" sqref="H18"/>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10" width="10.140625" bestFit="1" customWidth="1"/>
    <col min="11" max="12" width="11.140625" bestFit="1" customWidth="1"/>
    <col min="13" max="13" width="10" customWidth="1"/>
    <col min="14" max="15" width="11.140625" bestFit="1" customWidth="1"/>
  </cols>
  <sheetData>
    <row r="1" spans="1:14" ht="46.5" customHeight="1" x14ac:dyDescent="0.25">
      <c r="A1" s="43" t="s">
        <v>760</v>
      </c>
      <c r="B1" s="43"/>
      <c r="C1" s="43"/>
      <c r="D1" s="43"/>
      <c r="E1" s="43"/>
      <c r="F1" s="43"/>
      <c r="G1" s="43"/>
      <c r="H1" s="43"/>
      <c r="I1" s="43"/>
      <c r="J1" s="43"/>
      <c r="K1" s="43"/>
      <c r="L1" s="43"/>
      <c r="M1" s="43"/>
      <c r="N1" s="43"/>
    </row>
    <row r="2" spans="1:14" ht="18.75" customHeight="1" x14ac:dyDescent="0.25">
      <c r="A2" s="64" t="s">
        <v>761</v>
      </c>
      <c r="B2" s="65"/>
      <c r="C2" s="65"/>
      <c r="D2" s="65"/>
      <c r="E2" s="65"/>
      <c r="F2" s="65"/>
      <c r="G2" s="65"/>
      <c r="H2" s="65"/>
      <c r="I2" s="65"/>
      <c r="J2" s="65"/>
      <c r="K2" s="65"/>
      <c r="L2" s="65"/>
      <c r="M2" s="65"/>
      <c r="N2" s="66"/>
    </row>
    <row r="3" spans="1:14" ht="30.75" customHeight="1" x14ac:dyDescent="0.25">
      <c r="A3" s="56" t="s">
        <v>0</v>
      </c>
      <c r="B3" s="57" t="s">
        <v>1</v>
      </c>
      <c r="C3" s="47" t="s">
        <v>2</v>
      </c>
      <c r="D3" s="59" t="s">
        <v>3</v>
      </c>
      <c r="E3" s="60"/>
      <c r="F3" s="61" t="s">
        <v>4</v>
      </c>
      <c r="G3" s="62"/>
      <c r="H3" s="57" t="s">
        <v>5</v>
      </c>
      <c r="I3" s="61" t="s">
        <v>6</v>
      </c>
      <c r="J3" s="63"/>
      <c r="K3" s="63"/>
      <c r="L3" s="63"/>
      <c r="M3" s="63"/>
      <c r="N3" s="62"/>
    </row>
    <row r="4" spans="1:14" ht="31.5" customHeight="1" x14ac:dyDescent="0.25">
      <c r="A4" s="56"/>
      <c r="B4" s="58"/>
      <c r="C4" s="48"/>
      <c r="D4" s="23" t="s">
        <v>7</v>
      </c>
      <c r="E4" s="23" t="s">
        <v>8</v>
      </c>
      <c r="F4" s="23" t="s">
        <v>9</v>
      </c>
      <c r="G4" s="24" t="s">
        <v>10</v>
      </c>
      <c r="H4" s="58"/>
      <c r="I4" s="24" t="s">
        <v>11</v>
      </c>
      <c r="J4" s="24" t="s">
        <v>12</v>
      </c>
      <c r="K4" s="24" t="s">
        <v>13</v>
      </c>
      <c r="L4" s="24" t="s">
        <v>14</v>
      </c>
      <c r="M4" s="23" t="s">
        <v>15</v>
      </c>
      <c r="N4" s="24" t="s">
        <v>16</v>
      </c>
    </row>
    <row r="5" spans="1:14" s="15" customFormat="1" x14ac:dyDescent="0.25">
      <c r="A5" s="7" t="s">
        <v>17</v>
      </c>
      <c r="B5" s="7" t="s">
        <v>18</v>
      </c>
      <c r="C5" s="13">
        <v>3188963</v>
      </c>
      <c r="D5" s="13">
        <v>98026</v>
      </c>
      <c r="E5" s="14">
        <f>D5/C5*100</f>
        <v>3.0739146236566555</v>
      </c>
      <c r="F5" s="13">
        <v>10485</v>
      </c>
      <c r="G5" s="13">
        <v>16728</v>
      </c>
      <c r="H5" s="13">
        <v>56</v>
      </c>
      <c r="I5" s="13"/>
      <c r="J5" s="13"/>
      <c r="K5" s="13"/>
      <c r="L5" s="13">
        <v>70403694</v>
      </c>
      <c r="M5" s="13">
        <v>5500000</v>
      </c>
      <c r="N5" s="13">
        <f t="shared" ref="N5" si="0">SUM(I5:M5)</f>
        <v>75903694</v>
      </c>
    </row>
    <row r="6" spans="1:14" s="15" customFormat="1" x14ac:dyDescent="0.25">
      <c r="A6" s="7" t="s">
        <v>19</v>
      </c>
      <c r="B6" s="7" t="s">
        <v>20</v>
      </c>
      <c r="C6" s="13">
        <v>5320299</v>
      </c>
      <c r="D6" s="13">
        <v>354092</v>
      </c>
      <c r="E6" s="14">
        <f t="shared" ref="E6:E18" si="1">D6/C6*100</f>
        <v>6.6554906030657293</v>
      </c>
      <c r="F6" s="13">
        <v>1561</v>
      </c>
      <c r="G6" s="13">
        <v>65683</v>
      </c>
      <c r="H6" s="13">
        <v>19</v>
      </c>
      <c r="I6" s="13">
        <v>39873150</v>
      </c>
      <c r="J6" s="13"/>
      <c r="K6" s="13">
        <v>1750000</v>
      </c>
      <c r="L6" s="13">
        <v>55274060</v>
      </c>
      <c r="M6" s="13">
        <v>1300000</v>
      </c>
      <c r="N6" s="13">
        <f>SUM(I6:M6)</f>
        <v>98197210</v>
      </c>
    </row>
    <row r="7" spans="1:14" s="15" customFormat="1" x14ac:dyDescent="0.25">
      <c r="A7" s="7" t="s">
        <v>21</v>
      </c>
      <c r="B7" s="7" t="s">
        <v>22</v>
      </c>
      <c r="C7" s="13">
        <v>3912711</v>
      </c>
      <c r="D7" s="13">
        <v>308046</v>
      </c>
      <c r="E7" s="14">
        <f t="shared" si="1"/>
        <v>7.8729556054612777</v>
      </c>
      <c r="F7" s="13">
        <v>464</v>
      </c>
      <c r="G7" s="13">
        <v>63223</v>
      </c>
      <c r="H7" s="13">
        <v>2</v>
      </c>
      <c r="I7" s="13">
        <v>5760000</v>
      </c>
      <c r="J7" s="13"/>
      <c r="K7" s="13">
        <v>100000000</v>
      </c>
      <c r="L7" s="13">
        <v>57352650</v>
      </c>
      <c r="M7" s="13"/>
      <c r="N7" s="13">
        <f t="shared" ref="N7:N18" si="2">SUM(I7:M7)</f>
        <v>163112650</v>
      </c>
    </row>
    <row r="8" spans="1:14" s="15" customFormat="1" x14ac:dyDescent="0.25">
      <c r="A8" s="7" t="s">
        <v>23</v>
      </c>
      <c r="B8" s="7" t="s">
        <v>24</v>
      </c>
      <c r="C8" s="13">
        <v>478690</v>
      </c>
      <c r="D8" s="13">
        <v>13087</v>
      </c>
      <c r="E8" s="14">
        <f t="shared" si="1"/>
        <v>2.7339196557270884</v>
      </c>
      <c r="F8" s="13">
        <v>2423</v>
      </c>
      <c r="G8" s="13">
        <v>2654</v>
      </c>
      <c r="H8" s="13">
        <v>5</v>
      </c>
      <c r="I8" s="13"/>
      <c r="J8" s="13"/>
      <c r="K8" s="13"/>
      <c r="L8" s="13">
        <v>485468</v>
      </c>
      <c r="M8" s="13">
        <v>100000</v>
      </c>
      <c r="N8" s="13">
        <f t="shared" si="2"/>
        <v>585468</v>
      </c>
    </row>
    <row r="9" spans="1:14" s="15" customFormat="1" x14ac:dyDescent="0.25">
      <c r="A9" s="7" t="s">
        <v>25</v>
      </c>
      <c r="B9" s="7" t="s">
        <v>26</v>
      </c>
      <c r="C9" s="13">
        <v>6175123</v>
      </c>
      <c r="D9" s="13">
        <v>484792</v>
      </c>
      <c r="E9" s="14">
        <f t="shared" si="1"/>
        <v>7.8507262122552044</v>
      </c>
      <c r="F9" s="13">
        <v>347</v>
      </c>
      <c r="G9" s="13">
        <v>119869</v>
      </c>
      <c r="H9" s="13">
        <v>3</v>
      </c>
      <c r="I9" s="13">
        <v>15660200</v>
      </c>
      <c r="J9" s="13"/>
      <c r="K9" s="13">
        <v>400000</v>
      </c>
      <c r="L9" s="13">
        <v>41201420</v>
      </c>
      <c r="M9" s="13"/>
      <c r="N9" s="13">
        <f>SUM(I9:M9)</f>
        <v>57261620</v>
      </c>
    </row>
    <row r="10" spans="1:14" s="15" customFormat="1" x14ac:dyDescent="0.25">
      <c r="A10" s="7" t="s">
        <v>27</v>
      </c>
      <c r="B10" s="7" t="s">
        <v>28</v>
      </c>
      <c r="C10" s="13">
        <v>4863455</v>
      </c>
      <c r="D10" s="13">
        <v>177315</v>
      </c>
      <c r="E10" s="14">
        <f t="shared" si="1"/>
        <v>3.6458649252434743</v>
      </c>
      <c r="F10" s="13">
        <v>215</v>
      </c>
      <c r="G10" s="13">
        <v>87955</v>
      </c>
      <c r="H10" s="13">
        <v>2</v>
      </c>
      <c r="I10" s="13"/>
      <c r="J10" s="13"/>
      <c r="K10" s="13"/>
      <c r="L10" s="13">
        <v>30412320</v>
      </c>
      <c r="M10" s="13"/>
      <c r="N10" s="13">
        <f>SUM(I10:M10)</f>
        <v>30412320</v>
      </c>
    </row>
    <row r="11" spans="1:14" s="15" customFormat="1" x14ac:dyDescent="0.25">
      <c r="A11" s="7" t="s">
        <v>29</v>
      </c>
      <c r="B11" s="7" t="s">
        <v>30</v>
      </c>
      <c r="C11" s="13">
        <v>6145588</v>
      </c>
      <c r="D11" s="13">
        <v>15612</v>
      </c>
      <c r="E11" s="14">
        <f t="shared" si="1"/>
        <v>0.2540359034806759</v>
      </c>
      <c r="F11" s="13">
        <v>188</v>
      </c>
      <c r="G11" s="13">
        <v>3755</v>
      </c>
      <c r="H11" s="13">
        <v>12</v>
      </c>
      <c r="I11" s="13">
        <v>9436500</v>
      </c>
      <c r="J11" s="13"/>
      <c r="K11" s="13">
        <v>4900000</v>
      </c>
      <c r="L11" s="13">
        <v>30525610</v>
      </c>
      <c r="M11" s="13">
        <v>1100000</v>
      </c>
      <c r="N11" s="13">
        <f t="shared" si="2"/>
        <v>45962110</v>
      </c>
    </row>
    <row r="12" spans="1:14" s="15" customFormat="1" x14ac:dyDescent="0.25">
      <c r="A12" s="7" t="s">
        <v>31</v>
      </c>
      <c r="B12" s="7" t="s">
        <v>32</v>
      </c>
      <c r="C12" s="13">
        <v>1572657</v>
      </c>
      <c r="D12" s="13">
        <v>7325</v>
      </c>
      <c r="E12" s="14">
        <f t="shared" si="1"/>
        <v>0.46577225676037431</v>
      </c>
      <c r="F12" s="13"/>
      <c r="G12" s="13">
        <v>1399</v>
      </c>
      <c r="H12" s="13"/>
      <c r="I12" s="13">
        <v>6524400</v>
      </c>
      <c r="J12" s="13">
        <v>7293450</v>
      </c>
      <c r="K12" s="13"/>
      <c r="L12" s="13"/>
      <c r="M12" s="13"/>
      <c r="N12" s="13">
        <f>SUM(I12:M12)</f>
        <v>13817850</v>
      </c>
    </row>
    <row r="13" spans="1:14" s="15" customFormat="1" x14ac:dyDescent="0.25">
      <c r="A13" s="7" t="s">
        <v>33</v>
      </c>
      <c r="B13" s="7" t="s">
        <v>34</v>
      </c>
      <c r="C13" s="13">
        <v>1689654</v>
      </c>
      <c r="D13" s="13">
        <v>6219</v>
      </c>
      <c r="E13" s="14">
        <f t="shared" si="1"/>
        <v>0.36806352069713683</v>
      </c>
      <c r="F13" s="13">
        <v>50</v>
      </c>
      <c r="G13" s="13">
        <v>1145</v>
      </c>
      <c r="H13" s="13">
        <v>1</v>
      </c>
      <c r="I13" s="13">
        <v>12950300</v>
      </c>
      <c r="J13" s="13"/>
      <c r="K13" s="13">
        <v>2500000</v>
      </c>
      <c r="L13" s="13">
        <v>2910540</v>
      </c>
      <c r="M13" s="13">
        <v>100000</v>
      </c>
      <c r="N13" s="13">
        <f t="shared" si="2"/>
        <v>18460840</v>
      </c>
    </row>
    <row r="14" spans="1:14" s="15" customFormat="1" x14ac:dyDescent="0.25">
      <c r="A14" s="7" t="s">
        <v>35</v>
      </c>
      <c r="B14" s="7" t="s">
        <v>36</v>
      </c>
      <c r="C14" s="13">
        <v>5815384</v>
      </c>
      <c r="D14" s="13">
        <v>7611</v>
      </c>
      <c r="E14" s="14">
        <f t="shared" si="1"/>
        <v>0.1308769979764019</v>
      </c>
      <c r="F14" s="13">
        <v>127</v>
      </c>
      <c r="G14" s="13">
        <v>1486</v>
      </c>
      <c r="H14" s="13">
        <v>9</v>
      </c>
      <c r="I14" s="13">
        <v>89100</v>
      </c>
      <c r="J14" s="13"/>
      <c r="K14" s="13">
        <v>1000000</v>
      </c>
      <c r="L14" s="13">
        <v>5099722</v>
      </c>
      <c r="M14" s="13">
        <v>500000</v>
      </c>
      <c r="N14" s="13">
        <f t="shared" si="2"/>
        <v>6688822</v>
      </c>
    </row>
    <row r="15" spans="1:14" s="15" customFormat="1" x14ac:dyDescent="0.25">
      <c r="A15" s="7" t="s">
        <v>37</v>
      </c>
      <c r="B15" s="7" t="s">
        <v>38</v>
      </c>
      <c r="C15" s="13">
        <v>2050282</v>
      </c>
      <c r="D15" s="13">
        <v>6632</v>
      </c>
      <c r="E15" s="14">
        <f t="shared" si="1"/>
        <v>0.32346769858975494</v>
      </c>
      <c r="F15" s="13"/>
      <c r="G15" s="13">
        <v>1515</v>
      </c>
      <c r="H15" s="13"/>
      <c r="I15" s="13"/>
      <c r="J15" s="13">
        <v>4158000</v>
      </c>
      <c r="K15" s="13"/>
      <c r="L15" s="13">
        <v>2349570</v>
      </c>
      <c r="M15" s="13"/>
      <c r="N15" s="13">
        <f t="shared" si="2"/>
        <v>6507570</v>
      </c>
    </row>
    <row r="16" spans="1:14" s="15" customFormat="1" x14ac:dyDescent="0.25">
      <c r="A16" s="7" t="s">
        <v>39</v>
      </c>
      <c r="B16" s="7" t="s">
        <v>40</v>
      </c>
      <c r="C16" s="13">
        <v>7355075</v>
      </c>
      <c r="D16" s="13">
        <v>63271</v>
      </c>
      <c r="E16" s="14">
        <f t="shared" si="1"/>
        <v>0.8602359595245459</v>
      </c>
      <c r="F16" s="13">
        <v>27</v>
      </c>
      <c r="G16" s="13">
        <v>16162</v>
      </c>
      <c r="H16" s="13">
        <v>1</v>
      </c>
      <c r="I16" s="13">
        <v>16650</v>
      </c>
      <c r="J16" s="13"/>
      <c r="K16" s="13"/>
      <c r="L16" s="13">
        <v>10552740</v>
      </c>
      <c r="M16" s="13"/>
      <c r="N16" s="13">
        <f t="shared" si="2"/>
        <v>10569390</v>
      </c>
    </row>
    <row r="17" spans="1:15" s="15" customFormat="1" x14ac:dyDescent="0.25">
      <c r="A17" s="7" t="s">
        <v>41</v>
      </c>
      <c r="B17" s="7" t="s">
        <v>42</v>
      </c>
      <c r="C17" s="13">
        <v>1406434</v>
      </c>
      <c r="D17" s="4"/>
      <c r="E17" s="14">
        <f t="shared" si="1"/>
        <v>0</v>
      </c>
      <c r="F17" s="13"/>
      <c r="G17" s="4"/>
      <c r="H17" s="4"/>
      <c r="I17" s="4"/>
      <c r="J17" s="4"/>
      <c r="K17" s="4"/>
      <c r="L17" s="4"/>
      <c r="M17" s="13"/>
      <c r="N17" s="13">
        <f t="shared" si="2"/>
        <v>0</v>
      </c>
    </row>
    <row r="18" spans="1:15" s="15" customFormat="1" x14ac:dyDescent="0.25">
      <c r="A18" s="7" t="s">
        <v>16</v>
      </c>
      <c r="B18" s="7"/>
      <c r="C18" s="13">
        <f>SUM(C5:C17)</f>
        <v>49974315</v>
      </c>
      <c r="D18" s="13">
        <f>SUM(D5:D17)</f>
        <v>1542028</v>
      </c>
      <c r="E18" s="14">
        <f t="shared" si="1"/>
        <v>3.0856410938299006</v>
      </c>
      <c r="F18" s="13">
        <f>SUM(F5:F17)</f>
        <v>15887</v>
      </c>
      <c r="G18" s="13">
        <f t="shared" ref="G18:M18" si="3">SUM(G5:G17)</f>
        <v>381574</v>
      </c>
      <c r="H18" s="13">
        <f t="shared" si="3"/>
        <v>110</v>
      </c>
      <c r="I18" s="13">
        <f t="shared" si="3"/>
        <v>90310300</v>
      </c>
      <c r="J18" s="13">
        <f t="shared" si="3"/>
        <v>11451450</v>
      </c>
      <c r="K18" s="13">
        <f t="shared" si="3"/>
        <v>110550000</v>
      </c>
      <c r="L18" s="13">
        <f t="shared" si="3"/>
        <v>306567794</v>
      </c>
      <c r="M18" s="13">
        <f t="shared" si="3"/>
        <v>8600000</v>
      </c>
      <c r="N18" s="13">
        <f t="shared" si="2"/>
        <v>527479544</v>
      </c>
      <c r="O18" s="18"/>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ignoredErrors>
    <ignoredError sqref="E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138"/>
  <sheetViews>
    <sheetView zoomScaleNormal="100" workbookViewId="0">
      <pane ySplit="4" topLeftCell="A5" activePane="bottomLeft" state="frozen"/>
      <selection pane="bottomLeft" activeCell="A5" sqref="A5"/>
    </sheetView>
  </sheetViews>
  <sheetFormatPr defaultRowHeight="15" x14ac:dyDescent="0.25"/>
  <cols>
    <col min="1" max="1" width="12.5703125" customWidth="1"/>
    <col min="2" max="2" width="14"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42578125" customWidth="1"/>
    <col min="11" max="12" width="10.140625" bestFit="1" customWidth="1"/>
    <col min="13" max="13" width="11.7109375" bestFit="1" customWidth="1"/>
    <col min="14" max="14" width="11.140625" customWidth="1"/>
    <col min="15" max="15" width="10.140625" customWidth="1"/>
    <col min="16" max="16" width="11.140625" customWidth="1"/>
    <col min="17" max="17" width="16.42578125" bestFit="1" customWidth="1"/>
  </cols>
  <sheetData>
    <row r="1" spans="1:17" ht="48" customHeight="1" x14ac:dyDescent="0.25">
      <c r="A1" s="43" t="s">
        <v>762</v>
      </c>
      <c r="B1" s="43"/>
      <c r="C1" s="43"/>
      <c r="D1" s="43"/>
      <c r="E1" s="43"/>
      <c r="F1" s="43"/>
      <c r="G1" s="43"/>
      <c r="H1" s="43"/>
      <c r="I1" s="43"/>
      <c r="J1" s="43"/>
      <c r="K1" s="43"/>
      <c r="L1" s="43"/>
      <c r="M1" s="43"/>
      <c r="N1" s="43"/>
      <c r="O1" s="43"/>
      <c r="P1" s="43"/>
      <c r="Q1" s="8"/>
    </row>
    <row r="2" spans="1:17" ht="18.75" customHeight="1" x14ac:dyDescent="0.25">
      <c r="A2" s="64" t="s">
        <v>761</v>
      </c>
      <c r="B2" s="65"/>
      <c r="C2" s="65"/>
      <c r="D2" s="65"/>
      <c r="E2" s="65"/>
      <c r="F2" s="65"/>
      <c r="G2" s="65"/>
      <c r="H2" s="65"/>
      <c r="I2" s="65"/>
      <c r="J2" s="65"/>
      <c r="K2" s="65"/>
      <c r="L2" s="65"/>
      <c r="M2" s="65"/>
      <c r="N2" s="65"/>
      <c r="O2" s="65"/>
      <c r="P2" s="65"/>
      <c r="Q2" s="66"/>
    </row>
    <row r="3" spans="1:17" ht="17.25" customHeight="1" x14ac:dyDescent="0.25">
      <c r="A3" s="56" t="s">
        <v>0</v>
      </c>
      <c r="B3" s="57" t="s">
        <v>44</v>
      </c>
      <c r="C3" s="57" t="s">
        <v>45</v>
      </c>
      <c r="D3" s="67" t="s">
        <v>46</v>
      </c>
      <c r="E3" s="47" t="s">
        <v>2</v>
      </c>
      <c r="F3" s="69" t="s">
        <v>3</v>
      </c>
      <c r="G3" s="69"/>
      <c r="H3" s="56" t="s">
        <v>4</v>
      </c>
      <c r="I3" s="56"/>
      <c r="J3" s="56" t="s">
        <v>5</v>
      </c>
      <c r="K3" s="61" t="s">
        <v>47</v>
      </c>
      <c r="L3" s="63"/>
      <c r="M3" s="63"/>
      <c r="N3" s="63"/>
      <c r="O3" s="62"/>
      <c r="P3" s="56" t="s">
        <v>16</v>
      </c>
      <c r="Q3" s="56" t="s">
        <v>48</v>
      </c>
    </row>
    <row r="4" spans="1:17" ht="42" customHeight="1" x14ac:dyDescent="0.25">
      <c r="A4" s="56"/>
      <c r="B4" s="58"/>
      <c r="C4" s="58"/>
      <c r="D4" s="68"/>
      <c r="E4" s="48"/>
      <c r="F4" s="25" t="s">
        <v>7</v>
      </c>
      <c r="G4" s="25" t="s">
        <v>8</v>
      </c>
      <c r="H4" s="23" t="s">
        <v>9</v>
      </c>
      <c r="I4" s="26" t="s">
        <v>10</v>
      </c>
      <c r="J4" s="56"/>
      <c r="K4" s="24" t="s">
        <v>11</v>
      </c>
      <c r="L4" s="24" t="s">
        <v>12</v>
      </c>
      <c r="M4" s="24" t="s">
        <v>13</v>
      </c>
      <c r="N4" s="27" t="s">
        <v>14</v>
      </c>
      <c r="O4" s="23" t="s">
        <v>15</v>
      </c>
      <c r="P4" s="56"/>
      <c r="Q4" s="56"/>
    </row>
    <row r="5" spans="1:17" s="15" customFormat="1" ht="15" customHeight="1" x14ac:dyDescent="0.25">
      <c r="A5" s="7" t="s">
        <v>17</v>
      </c>
      <c r="B5" s="7" t="s">
        <v>49</v>
      </c>
      <c r="C5" s="7" t="str">
        <f>VLOOKUP(B5,'Sheet2 (2)'!$C$1:$D$349,2,FALSE)</f>
        <v>MMR012005</v>
      </c>
      <c r="D5" s="12">
        <v>42212</v>
      </c>
      <c r="E5" s="13">
        <v>168963</v>
      </c>
      <c r="F5" s="13">
        <v>6049</v>
      </c>
      <c r="G5" s="14">
        <f>F5/E5*100</f>
        <v>3.580073743955777</v>
      </c>
      <c r="H5" s="13">
        <v>1200</v>
      </c>
      <c r="I5" s="13">
        <v>907</v>
      </c>
      <c r="J5" s="13">
        <v>16</v>
      </c>
      <c r="K5" s="13"/>
      <c r="L5" s="13"/>
      <c r="M5" s="13"/>
      <c r="N5" s="13">
        <v>7723100</v>
      </c>
      <c r="O5" s="13">
        <v>1500000</v>
      </c>
      <c r="P5" s="4">
        <f>SUM(K5:O5)</f>
        <v>9223100</v>
      </c>
      <c r="Q5" s="7"/>
    </row>
    <row r="6" spans="1:17" ht="15.75" customHeight="1" x14ac:dyDescent="0.25">
      <c r="A6" s="3" t="s">
        <v>17</v>
      </c>
      <c r="B6" s="3" t="s">
        <v>50</v>
      </c>
      <c r="C6" s="7" t="str">
        <f>VLOOKUP(B6,'Sheet2 (2)'!$C$1:$D$349,2,FALSE)</f>
        <v>MMR012010</v>
      </c>
      <c r="D6" s="16">
        <v>42179</v>
      </c>
      <c r="E6" s="13">
        <v>55265</v>
      </c>
      <c r="F6" s="4">
        <v>18656</v>
      </c>
      <c r="G6" s="14">
        <f t="shared" ref="G6:G70" si="0">F6/E6*100</f>
        <v>33.757350945444678</v>
      </c>
      <c r="H6" s="4">
        <v>2259</v>
      </c>
      <c r="I6" s="4">
        <v>2842</v>
      </c>
      <c r="J6" s="4">
        <v>18</v>
      </c>
      <c r="K6" s="4"/>
      <c r="L6" s="4"/>
      <c r="M6" s="4"/>
      <c r="N6" s="4">
        <v>23169300</v>
      </c>
      <c r="O6" s="4">
        <v>1800000</v>
      </c>
      <c r="P6" s="4">
        <f t="shared" ref="P6:P70" si="1">SUM(K6:O6)</f>
        <v>24969300</v>
      </c>
      <c r="Q6" s="4"/>
    </row>
    <row r="7" spans="1:17" ht="15" customHeight="1" x14ac:dyDescent="0.25">
      <c r="A7" s="3" t="s">
        <v>17</v>
      </c>
      <c r="B7" s="3" t="s">
        <v>51</v>
      </c>
      <c r="C7" s="7" t="str">
        <f>VLOOKUP(B7,'Sheet2 (2)'!$C$1:$D$349,2,FALSE)</f>
        <v>MMR012014</v>
      </c>
      <c r="D7" s="16">
        <v>42180</v>
      </c>
      <c r="E7" s="13">
        <v>119564</v>
      </c>
      <c r="F7" s="4">
        <v>12737</v>
      </c>
      <c r="G7" s="14">
        <f t="shared" si="0"/>
        <v>10.652872101970493</v>
      </c>
      <c r="H7" s="4">
        <v>907</v>
      </c>
      <c r="I7" s="4">
        <v>2569</v>
      </c>
      <c r="J7" s="4">
        <v>1</v>
      </c>
      <c r="K7" s="4"/>
      <c r="L7" s="4"/>
      <c r="M7" s="4"/>
      <c r="N7" s="4">
        <v>5516500</v>
      </c>
      <c r="O7" s="4">
        <v>100000</v>
      </c>
      <c r="P7" s="4">
        <f t="shared" si="1"/>
        <v>5616500</v>
      </c>
      <c r="Q7" s="4"/>
    </row>
    <row r="8" spans="1:17" ht="15" customHeight="1" x14ac:dyDescent="0.25">
      <c r="A8" s="3" t="s">
        <v>17</v>
      </c>
      <c r="B8" s="3" t="s">
        <v>52</v>
      </c>
      <c r="C8" s="7" t="str">
        <f>VLOOKUP(B8,'Sheet2 (2)'!$C$1:$D$349,2,FALSE)</f>
        <v>MMR012003</v>
      </c>
      <c r="D8" s="16"/>
      <c r="E8" s="13">
        <v>189936</v>
      </c>
      <c r="F8" s="4">
        <v>19176</v>
      </c>
      <c r="G8" s="14">
        <f t="shared" si="0"/>
        <v>10.096032347738186</v>
      </c>
      <c r="H8" s="4">
        <v>503</v>
      </c>
      <c r="I8" s="4">
        <v>1029</v>
      </c>
      <c r="J8" s="4">
        <v>13</v>
      </c>
      <c r="K8" s="4"/>
      <c r="L8" s="4"/>
      <c r="M8" s="4"/>
      <c r="N8" s="4">
        <v>6619800</v>
      </c>
      <c r="O8" s="4">
        <v>1300000</v>
      </c>
      <c r="P8" s="4">
        <f t="shared" si="1"/>
        <v>7919800</v>
      </c>
      <c r="Q8" s="3"/>
    </row>
    <row r="9" spans="1:17" ht="15" customHeight="1" x14ac:dyDescent="0.25">
      <c r="A9" s="3" t="s">
        <v>17</v>
      </c>
      <c r="B9" s="3" t="s">
        <v>53</v>
      </c>
      <c r="C9" s="7" t="str">
        <f>VLOOKUP(B9,'Sheet2 (2)'!$C$1:$D$349,2,FALSE)</f>
        <v>MMR012001</v>
      </c>
      <c r="D9" s="16">
        <v>42215</v>
      </c>
      <c r="E9" s="13">
        <v>149348</v>
      </c>
      <c r="F9" s="4">
        <v>1648</v>
      </c>
      <c r="G9" s="14">
        <f t="shared" si="0"/>
        <v>1.103463052735892</v>
      </c>
      <c r="H9" s="4">
        <v>681</v>
      </c>
      <c r="I9" s="4">
        <v>392</v>
      </c>
      <c r="J9" s="4"/>
      <c r="K9" s="4"/>
      <c r="L9" s="4"/>
      <c r="M9" s="4"/>
      <c r="N9" s="4">
        <v>2405194</v>
      </c>
      <c r="O9" s="4"/>
      <c r="P9" s="4">
        <f t="shared" si="1"/>
        <v>2405194</v>
      </c>
      <c r="Q9" s="3"/>
    </row>
    <row r="10" spans="1:17" ht="15" customHeight="1" x14ac:dyDescent="0.25">
      <c r="A10" s="3" t="s">
        <v>17</v>
      </c>
      <c r="B10" s="3" t="s">
        <v>54</v>
      </c>
      <c r="C10" s="7" t="str">
        <f>VLOOKUP(B10,'Sheet2 (2)'!$C$1:$D$349,2,FALSE)</f>
        <v>MMR012007</v>
      </c>
      <c r="D10" s="16">
        <v>42215</v>
      </c>
      <c r="E10" s="13">
        <v>145553</v>
      </c>
      <c r="F10" s="4">
        <v>6949</v>
      </c>
      <c r="G10" s="14">
        <f t="shared" si="0"/>
        <v>4.7742059593412716</v>
      </c>
      <c r="H10" s="4">
        <v>1245</v>
      </c>
      <c r="I10" s="4">
        <v>1461</v>
      </c>
      <c r="J10" s="4"/>
      <c r="K10" s="4"/>
      <c r="L10" s="4"/>
      <c r="M10" s="4"/>
      <c r="N10" s="4"/>
      <c r="O10" s="4"/>
      <c r="P10" s="4">
        <f t="shared" si="1"/>
        <v>0</v>
      </c>
      <c r="Q10" s="3"/>
    </row>
    <row r="11" spans="1:17" ht="15" customHeight="1" x14ac:dyDescent="0.25">
      <c r="A11" s="3" t="s">
        <v>17</v>
      </c>
      <c r="B11" s="3" t="s">
        <v>55</v>
      </c>
      <c r="C11" s="7" t="str">
        <f>VLOOKUP(B11,'Sheet2 (2)'!$C$1:$D$349,2,FALSE)</f>
        <v>MMR012004</v>
      </c>
      <c r="D11" s="16">
        <v>42181</v>
      </c>
      <c r="E11" s="13">
        <v>172907</v>
      </c>
      <c r="F11" s="4">
        <v>11342</v>
      </c>
      <c r="G11" s="14">
        <f t="shared" si="0"/>
        <v>6.559595620767233</v>
      </c>
      <c r="H11" s="4">
        <v>818</v>
      </c>
      <c r="I11" s="4">
        <v>2566</v>
      </c>
      <c r="J11" s="4">
        <v>1</v>
      </c>
      <c r="K11" s="4"/>
      <c r="L11" s="4"/>
      <c r="M11" s="4"/>
      <c r="N11" s="4">
        <v>3309900</v>
      </c>
      <c r="O11" s="4">
        <v>100000</v>
      </c>
      <c r="P11" s="4">
        <f t="shared" si="1"/>
        <v>3409900</v>
      </c>
      <c r="Q11" s="4"/>
    </row>
    <row r="12" spans="1:17" ht="15" customHeight="1" x14ac:dyDescent="0.25">
      <c r="A12" s="3" t="s">
        <v>17</v>
      </c>
      <c r="B12" s="3" t="s">
        <v>56</v>
      </c>
      <c r="C12" s="7" t="str">
        <f>VLOOKUP(B12,'Sheet2 (2)'!$C$1:$D$349,2,FALSE)</f>
        <v>MMR012009</v>
      </c>
      <c r="D12" s="16">
        <v>42179</v>
      </c>
      <c r="E12" s="13">
        <v>40720</v>
      </c>
      <c r="F12" s="4">
        <v>2579</v>
      </c>
      <c r="G12" s="14">
        <f t="shared" si="0"/>
        <v>6.3334970530451864</v>
      </c>
      <c r="H12" s="4">
        <v>504</v>
      </c>
      <c r="I12" s="4">
        <v>811</v>
      </c>
      <c r="J12" s="4">
        <v>1</v>
      </c>
      <c r="K12" s="4"/>
      <c r="L12" s="4"/>
      <c r="M12" s="4"/>
      <c r="N12" s="4">
        <v>10917200</v>
      </c>
      <c r="O12" s="4">
        <v>100000</v>
      </c>
      <c r="P12" s="4">
        <f t="shared" si="1"/>
        <v>11017200</v>
      </c>
      <c r="Q12" s="4"/>
    </row>
    <row r="13" spans="1:17" ht="15" customHeight="1" x14ac:dyDescent="0.25">
      <c r="A13" s="3" t="s">
        <v>17</v>
      </c>
      <c r="B13" s="3" t="s">
        <v>57</v>
      </c>
      <c r="C13" s="7" t="str">
        <f>VLOOKUP(B13,'Sheet2 (2)'!$C$1:$D$349,2,FALSE)</f>
        <v>MMR012002</v>
      </c>
      <c r="D13" s="16">
        <v>42215</v>
      </c>
      <c r="E13" s="13">
        <v>129734</v>
      </c>
      <c r="F13" s="4">
        <v>13083</v>
      </c>
      <c r="G13" s="14">
        <f t="shared" si="0"/>
        <v>10.084480552515146</v>
      </c>
      <c r="H13" s="4">
        <v>662</v>
      </c>
      <c r="I13" s="4">
        <v>3024</v>
      </c>
      <c r="J13" s="4">
        <v>3</v>
      </c>
      <c r="K13" s="4"/>
      <c r="L13" s="4"/>
      <c r="M13" s="4"/>
      <c r="N13" s="4">
        <v>7432800</v>
      </c>
      <c r="O13" s="4">
        <v>300000</v>
      </c>
      <c r="P13" s="4">
        <f t="shared" si="1"/>
        <v>7732800</v>
      </c>
      <c r="Q13" s="3"/>
    </row>
    <row r="14" spans="1:17" ht="15" customHeight="1" x14ac:dyDescent="0.25">
      <c r="A14" s="3" t="s">
        <v>17</v>
      </c>
      <c r="B14" s="3" t="s">
        <v>58</v>
      </c>
      <c r="C14" s="7" t="str">
        <f>VLOOKUP(B14,'Sheet2 (2)'!$C$1:$D$349,2,FALSE)</f>
        <v>MMR012008</v>
      </c>
      <c r="D14" s="16">
        <v>42217</v>
      </c>
      <c r="E14" s="13">
        <v>112665</v>
      </c>
      <c r="F14" s="4">
        <v>5350</v>
      </c>
      <c r="G14" s="14">
        <f t="shared" si="0"/>
        <v>4.748590955487507</v>
      </c>
      <c r="H14" s="4">
        <v>1631</v>
      </c>
      <c r="I14" s="4">
        <v>1066</v>
      </c>
      <c r="J14" s="4">
        <v>3</v>
      </c>
      <c r="K14" s="4"/>
      <c r="L14" s="4"/>
      <c r="M14" s="4"/>
      <c r="N14" s="4">
        <v>3309900</v>
      </c>
      <c r="O14" s="4">
        <v>300000</v>
      </c>
      <c r="P14" s="4">
        <f t="shared" si="1"/>
        <v>3609900</v>
      </c>
      <c r="Q14" s="3"/>
    </row>
    <row r="15" spans="1:17" ht="15" customHeight="1" x14ac:dyDescent="0.25">
      <c r="A15" s="3" t="s">
        <v>17</v>
      </c>
      <c r="B15" s="3" t="s">
        <v>59</v>
      </c>
      <c r="C15" s="7" t="str">
        <f>VLOOKUP(B15,'Sheet2 (2)'!$C$1:$D$349,2,FALSE)</f>
        <v>MMR012006</v>
      </c>
      <c r="D15" s="16">
        <v>42217</v>
      </c>
      <c r="E15" s="13">
        <v>136828</v>
      </c>
      <c r="F15" s="4">
        <v>244</v>
      </c>
      <c r="G15" s="14">
        <f t="shared" si="0"/>
        <v>0.17832607361066449</v>
      </c>
      <c r="H15" s="4">
        <v>2</v>
      </c>
      <c r="I15" s="4">
        <v>61</v>
      </c>
      <c r="J15" s="4"/>
      <c r="K15" s="4"/>
      <c r="L15" s="4"/>
      <c r="M15" s="4"/>
      <c r="N15" s="4"/>
      <c r="O15" s="4"/>
      <c r="P15" s="4">
        <f t="shared" si="1"/>
        <v>0</v>
      </c>
      <c r="Q15" s="3"/>
    </row>
    <row r="16" spans="1:17" ht="15" customHeight="1" x14ac:dyDescent="0.25">
      <c r="A16" s="3" t="s">
        <v>17</v>
      </c>
      <c r="B16" s="3" t="s">
        <v>60</v>
      </c>
      <c r="C16" s="7" t="str">
        <f>VLOOKUP(B16,'Sheet2 (2)'!$C$1:$D$349,2,FALSE)</f>
        <v>MMR012011</v>
      </c>
      <c r="D16" s="16">
        <v>42217</v>
      </c>
      <c r="E16" s="13">
        <v>165343</v>
      </c>
      <c r="F16" s="4"/>
      <c r="G16" s="14">
        <f t="shared" si="0"/>
        <v>0</v>
      </c>
      <c r="H16" s="4">
        <v>9</v>
      </c>
      <c r="I16" s="4"/>
      <c r="J16" s="4"/>
      <c r="K16" s="4"/>
      <c r="L16" s="4"/>
      <c r="M16" s="4"/>
      <c r="N16" s="4"/>
      <c r="O16" s="4"/>
      <c r="P16" s="4">
        <f t="shared" si="1"/>
        <v>0</v>
      </c>
      <c r="Q16" s="3"/>
    </row>
    <row r="17" spans="1:17" ht="15" customHeight="1" x14ac:dyDescent="0.25">
      <c r="A17" s="3" t="s">
        <v>17</v>
      </c>
      <c r="B17" s="3" t="s">
        <v>61</v>
      </c>
      <c r="C17" s="7" t="str">
        <f>VLOOKUP(B17,'Sheet2 (2)'!$C$1:$D$349,2,FALSE)</f>
        <v>MMR012015</v>
      </c>
      <c r="D17" s="16">
        <v>42181</v>
      </c>
      <c r="E17" s="13">
        <v>133310</v>
      </c>
      <c r="F17" s="4">
        <v>52</v>
      </c>
      <c r="G17" s="14">
        <f t="shared" si="0"/>
        <v>3.9006826194584052E-2</v>
      </c>
      <c r="H17" s="4">
        <v>12</v>
      </c>
      <c r="I17" s="4"/>
      <c r="J17" s="4"/>
      <c r="K17" s="4"/>
      <c r="L17" s="4"/>
      <c r="M17" s="4"/>
      <c r="N17" s="4"/>
      <c r="O17" s="4"/>
      <c r="P17" s="4">
        <f t="shared" si="1"/>
        <v>0</v>
      </c>
      <c r="Q17" s="4"/>
    </row>
    <row r="18" spans="1:17" ht="15" customHeight="1" x14ac:dyDescent="0.25">
      <c r="A18" s="3" t="s">
        <v>17</v>
      </c>
      <c r="B18" s="3" t="s">
        <v>62</v>
      </c>
      <c r="C18" s="7" t="str">
        <f>VLOOKUP(B18,'Sheet2 (2)'!$C$1:$D$349,2,FALSE)</f>
        <v>MMR012016</v>
      </c>
      <c r="D18" s="16">
        <v>42182</v>
      </c>
      <c r="E18" s="13">
        <v>158124</v>
      </c>
      <c r="F18" s="4">
        <v>47</v>
      </c>
      <c r="G18" s="14">
        <f t="shared" si="0"/>
        <v>2.9723508132857759E-2</v>
      </c>
      <c r="H18" s="4">
        <v>10</v>
      </c>
      <c r="I18" s="4"/>
      <c r="J18" s="4"/>
      <c r="K18" s="4"/>
      <c r="L18" s="4"/>
      <c r="M18" s="4"/>
      <c r="N18" s="4"/>
      <c r="O18" s="4"/>
      <c r="P18" s="4">
        <f t="shared" si="1"/>
        <v>0</v>
      </c>
      <c r="Q18" s="4"/>
    </row>
    <row r="19" spans="1:17" ht="15" customHeight="1" x14ac:dyDescent="0.25">
      <c r="A19" s="3" t="s">
        <v>17</v>
      </c>
      <c r="B19" s="3" t="s">
        <v>63</v>
      </c>
      <c r="C19" s="7" t="str">
        <f>VLOOKUP(B19,'Sheet2 (2)'!$C$1:$D$349,2,FALSE)</f>
        <v>MMR012017</v>
      </c>
      <c r="D19" s="16">
        <v>42182</v>
      </c>
      <c r="E19" s="13">
        <v>65936</v>
      </c>
      <c r="F19" s="4">
        <v>114</v>
      </c>
      <c r="G19" s="14">
        <f t="shared" si="0"/>
        <v>0.17289492841543314</v>
      </c>
      <c r="H19" s="4">
        <v>29</v>
      </c>
      <c r="I19" s="4"/>
      <c r="J19" s="4"/>
      <c r="K19" s="4"/>
      <c r="L19" s="4"/>
      <c r="M19" s="4"/>
      <c r="N19" s="4"/>
      <c r="O19" s="4"/>
      <c r="P19" s="4">
        <f t="shared" si="1"/>
        <v>0</v>
      </c>
      <c r="Q19" s="4"/>
    </row>
    <row r="20" spans="1:17" ht="15" customHeight="1" x14ac:dyDescent="0.25">
      <c r="A20" s="3" t="s">
        <v>17</v>
      </c>
      <c r="B20" s="3" t="s">
        <v>64</v>
      </c>
      <c r="C20" s="7" t="str">
        <f>VLOOKUP(B20,'Sheet2 (2)'!$C$1:$D$349,2,FALSE)</f>
        <v>MMR012012</v>
      </c>
      <c r="D20" s="16">
        <v>42217</v>
      </c>
      <c r="E20" s="13">
        <v>56743</v>
      </c>
      <c r="F20" s="4"/>
      <c r="G20" s="14">
        <f t="shared" si="0"/>
        <v>0</v>
      </c>
      <c r="H20" s="4">
        <v>13</v>
      </c>
      <c r="I20" s="4"/>
      <c r="J20" s="4"/>
      <c r="K20" s="4"/>
      <c r="L20" s="4"/>
      <c r="M20" s="4"/>
      <c r="N20" s="4"/>
      <c r="O20" s="4"/>
      <c r="P20" s="4">
        <f t="shared" si="1"/>
        <v>0</v>
      </c>
      <c r="Q20" s="4"/>
    </row>
    <row r="21" spans="1:17" ht="15" customHeight="1" x14ac:dyDescent="0.25">
      <c r="A21" s="3" t="s">
        <v>31</v>
      </c>
      <c r="B21" s="3" t="s">
        <v>66</v>
      </c>
      <c r="C21" s="7" t="str">
        <f>VLOOKUP(B21,'Sheet2 (2)'!$C$1:$D$349,2,FALSE)</f>
        <v>MMR003002</v>
      </c>
      <c r="D21" s="16">
        <v>42181</v>
      </c>
      <c r="E21" s="13">
        <v>265622</v>
      </c>
      <c r="F21" s="4">
        <v>775</v>
      </c>
      <c r="G21" s="14">
        <f t="shared" si="0"/>
        <v>0.29176800114448354</v>
      </c>
      <c r="H21" s="4"/>
      <c r="I21" s="4">
        <v>154</v>
      </c>
      <c r="J21" s="4"/>
      <c r="K21" s="4">
        <v>135000</v>
      </c>
      <c r="L21" s="4">
        <v>2147580</v>
      </c>
      <c r="M21" s="4"/>
      <c r="N21" s="4"/>
      <c r="O21" s="4"/>
      <c r="P21" s="4">
        <f t="shared" si="1"/>
        <v>2282580</v>
      </c>
      <c r="Q21" s="4"/>
    </row>
    <row r="22" spans="1:17" ht="15" customHeight="1" x14ac:dyDescent="0.25">
      <c r="A22" s="3" t="s">
        <v>31</v>
      </c>
      <c r="B22" s="3" t="s">
        <v>67</v>
      </c>
      <c r="C22" s="7" t="str">
        <f>VLOOKUP(B22,'Sheet2 (2)'!$C$1:$D$349,2,FALSE)</f>
        <v>MMR003003</v>
      </c>
      <c r="D22" s="16">
        <v>42214</v>
      </c>
      <c r="E22" s="13">
        <v>35019</v>
      </c>
      <c r="F22" s="4">
        <v>106</v>
      </c>
      <c r="G22" s="14">
        <f t="shared" si="0"/>
        <v>0.30269282389559954</v>
      </c>
      <c r="H22" s="4"/>
      <c r="I22" s="4">
        <v>23</v>
      </c>
      <c r="J22" s="4"/>
      <c r="K22" s="4"/>
      <c r="L22" s="4">
        <v>224070</v>
      </c>
      <c r="M22" s="4"/>
      <c r="N22" s="4"/>
      <c r="O22" s="4"/>
      <c r="P22" s="4">
        <f t="shared" si="1"/>
        <v>224070</v>
      </c>
      <c r="Q22" s="4"/>
    </row>
    <row r="23" spans="1:17" ht="15" customHeight="1" x14ac:dyDescent="0.25">
      <c r="A23" s="3" t="s">
        <v>31</v>
      </c>
      <c r="B23" s="3" t="s">
        <v>68</v>
      </c>
      <c r="C23" s="7" t="str">
        <f>VLOOKUP(B23,'Sheet2 (2)'!$C$1:$D$349,2,FALSE)</f>
        <v>MMR003001</v>
      </c>
      <c r="D23" s="16">
        <v>42214</v>
      </c>
      <c r="E23" s="13">
        <v>421415</v>
      </c>
      <c r="F23" s="4">
        <v>6444</v>
      </c>
      <c r="G23" s="14">
        <f t="shared" si="0"/>
        <v>1.5291339890606648</v>
      </c>
      <c r="H23" s="4"/>
      <c r="I23" s="4">
        <v>1222</v>
      </c>
      <c r="J23" s="4"/>
      <c r="K23" s="4">
        <v>6389400</v>
      </c>
      <c r="L23" s="4">
        <v>4921800</v>
      </c>
      <c r="M23" s="4"/>
      <c r="N23" s="4"/>
      <c r="O23" s="4"/>
      <c r="P23" s="4">
        <f t="shared" si="1"/>
        <v>11311200</v>
      </c>
      <c r="Q23" s="4"/>
    </row>
    <row r="24" spans="1:17" ht="15" customHeight="1" x14ac:dyDescent="0.25">
      <c r="A24" s="3" t="s">
        <v>25</v>
      </c>
      <c r="B24" s="3" t="s">
        <v>69</v>
      </c>
      <c r="C24" s="7" t="str">
        <f>VLOOKUP(B24,'Sheet2 (2)'!$C$1:$D$349,2,FALSE)</f>
        <v>MMR017014</v>
      </c>
      <c r="D24" s="16">
        <v>42215</v>
      </c>
      <c r="E24" s="13">
        <v>297951</v>
      </c>
      <c r="F24" s="4">
        <v>900</v>
      </c>
      <c r="G24" s="14">
        <f t="shared" si="0"/>
        <v>0.30206309091092159</v>
      </c>
      <c r="H24" s="4"/>
      <c r="I24" s="4">
        <v>206</v>
      </c>
      <c r="J24" s="4"/>
      <c r="K24" s="4"/>
      <c r="L24" s="4"/>
      <c r="M24" s="4"/>
      <c r="N24" s="4">
        <v>430890</v>
      </c>
      <c r="O24" s="4"/>
      <c r="P24" s="4">
        <f t="shared" si="1"/>
        <v>430890</v>
      </c>
      <c r="Q24" s="4"/>
    </row>
    <row r="25" spans="1:17" ht="15" customHeight="1" x14ac:dyDescent="0.25">
      <c r="A25" s="3" t="s">
        <v>25</v>
      </c>
      <c r="B25" s="3" t="s">
        <v>70</v>
      </c>
      <c r="C25" s="7" t="str">
        <f>VLOOKUP(B25,'Sheet2 (2)'!$C$1:$D$349,2,FALSE)</f>
        <v>MMR017002</v>
      </c>
      <c r="D25" s="16"/>
      <c r="E25" s="13">
        <v>177745</v>
      </c>
      <c r="F25" s="4">
        <v>23462</v>
      </c>
      <c r="G25" s="14">
        <f t="shared" si="0"/>
        <v>13.199808714731779</v>
      </c>
      <c r="H25" s="4"/>
      <c r="I25" s="4">
        <v>5572</v>
      </c>
      <c r="J25" s="4"/>
      <c r="K25" s="4"/>
      <c r="L25" s="4"/>
      <c r="M25" s="4"/>
      <c r="N25" s="4"/>
      <c r="O25" s="4"/>
      <c r="P25" s="4">
        <f t="shared" si="1"/>
        <v>0</v>
      </c>
      <c r="Q25" s="4"/>
    </row>
    <row r="26" spans="1:17" ht="15" customHeight="1" x14ac:dyDescent="0.25">
      <c r="A26" s="3" t="s">
        <v>25</v>
      </c>
      <c r="B26" s="3" t="s">
        <v>71</v>
      </c>
      <c r="C26" s="7" t="str">
        <f>VLOOKUP(B26,'Sheet2 (2)'!$C$1:$D$349,2,FALSE)</f>
        <v>MMR017003</v>
      </c>
      <c r="D26" s="16">
        <v>42218</v>
      </c>
      <c r="E26" s="13">
        <v>154355</v>
      </c>
      <c r="F26" s="4">
        <v>13217</v>
      </c>
      <c r="G26" s="14">
        <f t="shared" si="0"/>
        <v>8.5627287745780833</v>
      </c>
      <c r="H26" s="4">
        <v>13</v>
      </c>
      <c r="I26" s="4">
        <v>3156</v>
      </c>
      <c r="J26" s="4"/>
      <c r="K26" s="4">
        <v>11250</v>
      </c>
      <c r="L26" s="4"/>
      <c r="M26" s="4">
        <v>50000</v>
      </c>
      <c r="N26" s="4">
        <v>585352</v>
      </c>
      <c r="O26" s="4"/>
      <c r="P26" s="4">
        <f t="shared" si="1"/>
        <v>646602</v>
      </c>
      <c r="Q26" s="4"/>
    </row>
    <row r="27" spans="1:17" ht="15" customHeight="1" x14ac:dyDescent="0.25">
      <c r="A27" s="3" t="s">
        <v>25</v>
      </c>
      <c r="B27" s="3" t="s">
        <v>72</v>
      </c>
      <c r="C27" s="7" t="str">
        <f>VLOOKUP(B27,'Sheet2 (2)'!$C$1:$D$349,2,FALSE)</f>
        <v>MMR017004</v>
      </c>
      <c r="D27" s="16">
        <v>42183</v>
      </c>
      <c r="E27" s="13">
        <v>323806</v>
      </c>
      <c r="F27" s="4">
        <v>737</v>
      </c>
      <c r="G27" s="14">
        <f t="shared" si="0"/>
        <v>0.22760541805896123</v>
      </c>
      <c r="H27" s="4">
        <v>9</v>
      </c>
      <c r="I27" s="4">
        <v>158</v>
      </c>
      <c r="J27" s="3"/>
      <c r="K27" s="4">
        <v>769250</v>
      </c>
      <c r="L27" s="4"/>
      <c r="M27" s="4">
        <v>200000</v>
      </c>
      <c r="N27" s="4">
        <v>1428548</v>
      </c>
      <c r="O27" s="4"/>
      <c r="P27" s="4">
        <f t="shared" si="1"/>
        <v>2397798</v>
      </c>
      <c r="Q27" s="4"/>
    </row>
    <row r="28" spans="1:17" ht="15" customHeight="1" x14ac:dyDescent="0.25">
      <c r="A28" s="3" t="s">
        <v>25</v>
      </c>
      <c r="B28" s="3" t="s">
        <v>73</v>
      </c>
      <c r="C28" s="7" t="str">
        <f>VLOOKUP(B28,'Sheet2 (2)'!$C$1:$D$349,2,FALSE)</f>
        <v>MMR017005</v>
      </c>
      <c r="D28" s="16"/>
      <c r="E28" s="13">
        <v>235358</v>
      </c>
      <c r="F28" s="4">
        <v>1099</v>
      </c>
      <c r="G28" s="14">
        <f t="shared" si="0"/>
        <v>0.4669482235573042</v>
      </c>
      <c r="H28" s="4"/>
      <c r="I28" s="4">
        <v>282</v>
      </c>
      <c r="J28" s="4"/>
      <c r="K28" s="4"/>
      <c r="L28" s="4"/>
      <c r="M28" s="4"/>
      <c r="N28" s="4"/>
      <c r="O28" s="4"/>
      <c r="P28" s="4">
        <f t="shared" si="1"/>
        <v>0</v>
      </c>
      <c r="Q28" s="4"/>
    </row>
    <row r="29" spans="1:17" ht="15" customHeight="1" x14ac:dyDescent="0.25">
      <c r="A29" s="3" t="s">
        <v>25</v>
      </c>
      <c r="B29" s="3" t="s">
        <v>74</v>
      </c>
      <c r="C29" s="7" t="str">
        <f>VLOOKUP(B29,'Sheet2 (2)'!$C$1:$D$349,2,FALSE)</f>
        <v>MMR017006</v>
      </c>
      <c r="D29" s="16">
        <v>42218</v>
      </c>
      <c r="E29" s="13">
        <v>193775</v>
      </c>
      <c r="F29" s="4">
        <v>60638</v>
      </c>
      <c r="G29" s="14">
        <f t="shared" si="0"/>
        <v>31.292994452328731</v>
      </c>
      <c r="H29" s="4">
        <v>14</v>
      </c>
      <c r="I29" s="4">
        <v>15257</v>
      </c>
      <c r="J29" s="4">
        <v>3</v>
      </c>
      <c r="K29" s="4">
        <v>189450</v>
      </c>
      <c r="L29" s="4"/>
      <c r="M29" s="4"/>
      <c r="N29" s="4">
        <v>406500</v>
      </c>
      <c r="O29" s="4"/>
      <c r="P29" s="4">
        <f t="shared" si="1"/>
        <v>595950</v>
      </c>
      <c r="Q29" s="4" t="s">
        <v>75</v>
      </c>
    </row>
    <row r="30" spans="1:17" ht="15" customHeight="1" x14ac:dyDescent="0.25">
      <c r="A30" s="3" t="s">
        <v>25</v>
      </c>
      <c r="B30" s="3" t="s">
        <v>76</v>
      </c>
      <c r="C30" s="7" t="str">
        <f>VLOOKUP(B30,'Sheet2 (2)'!$C$1:$D$349,2,FALSE)</f>
        <v>MMR017007</v>
      </c>
      <c r="D30" s="16"/>
      <c r="E30" s="13">
        <v>163773</v>
      </c>
      <c r="F30" s="4">
        <v>49637</v>
      </c>
      <c r="G30" s="14">
        <f t="shared" si="0"/>
        <v>30.308414695951104</v>
      </c>
      <c r="H30" s="4">
        <v>7</v>
      </c>
      <c r="I30" s="4">
        <v>12400</v>
      </c>
      <c r="J30" s="4"/>
      <c r="K30" s="4"/>
      <c r="L30" s="4"/>
      <c r="M30" s="4"/>
      <c r="N30" s="4">
        <v>1097550</v>
      </c>
      <c r="O30" s="4"/>
      <c r="P30" s="4">
        <f t="shared" si="1"/>
        <v>1097550</v>
      </c>
      <c r="Q30" s="4"/>
    </row>
    <row r="31" spans="1:17" ht="15" customHeight="1" x14ac:dyDescent="0.25">
      <c r="A31" s="3" t="s">
        <v>25</v>
      </c>
      <c r="B31" s="3" t="s">
        <v>77</v>
      </c>
      <c r="C31" s="7" t="str">
        <f>VLOOKUP(B31,'Sheet2 (2)'!$C$1:$D$349,2,FALSE)</f>
        <v>MMR017008</v>
      </c>
      <c r="D31" s="16">
        <v>42215</v>
      </c>
      <c r="E31" s="13">
        <v>337880</v>
      </c>
      <c r="F31" s="4">
        <v>44742</v>
      </c>
      <c r="G31" s="14">
        <f t="shared" si="0"/>
        <v>13.241979400970758</v>
      </c>
      <c r="H31" s="4"/>
      <c r="I31" s="4">
        <v>11312</v>
      </c>
      <c r="J31" s="4"/>
      <c r="K31" s="4">
        <v>2671200</v>
      </c>
      <c r="L31" s="4"/>
      <c r="M31" s="4"/>
      <c r="N31" s="4">
        <v>5325140</v>
      </c>
      <c r="O31" s="4"/>
      <c r="P31" s="4">
        <f t="shared" si="1"/>
        <v>7996340</v>
      </c>
      <c r="Q31" s="4"/>
    </row>
    <row r="32" spans="1:17" ht="15" customHeight="1" x14ac:dyDescent="0.25">
      <c r="A32" s="3" t="s">
        <v>25</v>
      </c>
      <c r="B32" s="3" t="s">
        <v>78</v>
      </c>
      <c r="C32" s="7" t="str">
        <f>VLOOKUP(B32,'Sheet2 (2)'!$C$1:$D$349,2,FALSE)</f>
        <v>MMR017009</v>
      </c>
      <c r="D32" s="16">
        <v>42218</v>
      </c>
      <c r="E32" s="13">
        <v>167990</v>
      </c>
      <c r="F32" s="4">
        <v>34896</v>
      </c>
      <c r="G32" s="14">
        <f t="shared" si="0"/>
        <v>20.772665039585689</v>
      </c>
      <c r="H32" s="4">
        <v>21</v>
      </c>
      <c r="I32" s="4">
        <v>8816</v>
      </c>
      <c r="J32" s="4"/>
      <c r="K32" s="4"/>
      <c r="L32" s="4"/>
      <c r="M32" s="4"/>
      <c r="N32" s="4">
        <v>2206600</v>
      </c>
      <c r="O32" s="4"/>
      <c r="P32" s="4">
        <f t="shared" si="1"/>
        <v>2206600</v>
      </c>
      <c r="Q32" s="4"/>
    </row>
    <row r="33" spans="1:17" ht="15" customHeight="1" x14ac:dyDescent="0.25">
      <c r="A33" s="3" t="s">
        <v>25</v>
      </c>
      <c r="B33" s="3" t="s">
        <v>79</v>
      </c>
      <c r="C33" s="7" t="str">
        <f>VLOOKUP(B33,'Sheet2 (2)'!$C$1:$D$349,2,FALSE)</f>
        <v>MMR017010</v>
      </c>
      <c r="D33" s="16"/>
      <c r="E33" s="13">
        <v>102716</v>
      </c>
      <c r="F33" s="4">
        <v>26335</v>
      </c>
      <c r="G33" s="14">
        <f t="shared" si="0"/>
        <v>25.638654153199113</v>
      </c>
      <c r="H33" s="4">
        <v>10</v>
      </c>
      <c r="I33" s="4">
        <v>6175</v>
      </c>
      <c r="J33" s="4"/>
      <c r="K33" s="4"/>
      <c r="L33" s="4"/>
      <c r="M33" s="4"/>
      <c r="N33" s="4">
        <v>3426100</v>
      </c>
      <c r="O33" s="4"/>
      <c r="P33" s="4">
        <f t="shared" si="1"/>
        <v>3426100</v>
      </c>
      <c r="Q33" s="4"/>
    </row>
    <row r="34" spans="1:17" ht="15" customHeight="1" x14ac:dyDescent="0.25">
      <c r="A34" s="3" t="s">
        <v>25</v>
      </c>
      <c r="B34" s="3" t="s">
        <v>80</v>
      </c>
      <c r="C34" s="7" t="str">
        <f>VLOOKUP(B34,'Sheet2 (2)'!$C$1:$D$349,2,FALSE)</f>
        <v>MMR017011</v>
      </c>
      <c r="D34" s="16">
        <v>42215</v>
      </c>
      <c r="E34" s="13">
        <v>218338</v>
      </c>
      <c r="F34" s="4">
        <v>56696</v>
      </c>
      <c r="G34" s="14">
        <f t="shared" si="0"/>
        <v>25.967078566259655</v>
      </c>
      <c r="H34" s="4">
        <v>86</v>
      </c>
      <c r="I34" s="4">
        <v>14024</v>
      </c>
      <c r="J34" s="4"/>
      <c r="K34" s="4">
        <v>2593350</v>
      </c>
      <c r="L34" s="4"/>
      <c r="M34" s="4"/>
      <c r="N34" s="4">
        <v>2206600</v>
      </c>
      <c r="O34" s="4"/>
      <c r="P34" s="4">
        <f t="shared" si="1"/>
        <v>4799950</v>
      </c>
      <c r="Q34" s="4"/>
    </row>
    <row r="35" spans="1:17" ht="15" customHeight="1" x14ac:dyDescent="0.25">
      <c r="A35" s="3" t="s">
        <v>25</v>
      </c>
      <c r="B35" s="3" t="s">
        <v>81</v>
      </c>
      <c r="C35" s="7" t="str">
        <f>VLOOKUP(B35,'Sheet2 (2)'!$C$1:$D$349,2,FALSE)</f>
        <v>MMR017012</v>
      </c>
      <c r="D35" s="16">
        <v>42217</v>
      </c>
      <c r="E35" s="13">
        <v>96090</v>
      </c>
      <c r="F35" s="4">
        <v>8166</v>
      </c>
      <c r="G35" s="14">
        <f t="shared" si="0"/>
        <v>8.4982828598189197</v>
      </c>
      <c r="H35" s="4">
        <v>35</v>
      </c>
      <c r="I35" s="4">
        <v>2576</v>
      </c>
      <c r="J35" s="4"/>
      <c r="K35" s="4">
        <v>1100250</v>
      </c>
      <c r="L35" s="4"/>
      <c r="M35" s="4"/>
      <c r="N35" s="4"/>
      <c r="O35" s="4"/>
      <c r="P35" s="4">
        <f t="shared" si="1"/>
        <v>1100250</v>
      </c>
      <c r="Q35" s="4"/>
    </row>
    <row r="36" spans="1:17" ht="15" customHeight="1" x14ac:dyDescent="0.25">
      <c r="A36" s="3" t="s">
        <v>25</v>
      </c>
      <c r="B36" s="3" t="s">
        <v>82</v>
      </c>
      <c r="C36" s="7" t="str">
        <f>VLOOKUP(B36,'Sheet2 (2)'!$C$1:$D$349,2,FALSE)</f>
        <v>MMR017013</v>
      </c>
      <c r="D36" s="16">
        <v>42215</v>
      </c>
      <c r="E36" s="13">
        <v>213639</v>
      </c>
      <c r="F36" s="4">
        <v>68424</v>
      </c>
      <c r="G36" s="14">
        <f t="shared" si="0"/>
        <v>32.027860081726651</v>
      </c>
      <c r="H36" s="4">
        <v>86</v>
      </c>
      <c r="I36" s="4">
        <v>17505</v>
      </c>
      <c r="J36" s="4"/>
      <c r="K36" s="4">
        <v>8325450</v>
      </c>
      <c r="L36" s="4"/>
      <c r="M36" s="4"/>
      <c r="N36" s="4">
        <v>6149642</v>
      </c>
      <c r="O36" s="4"/>
      <c r="P36" s="4">
        <f t="shared" si="1"/>
        <v>14475092</v>
      </c>
      <c r="Q36" s="4"/>
    </row>
    <row r="37" spans="1:17" ht="15" customHeight="1" x14ac:dyDescent="0.25">
      <c r="A37" s="3" t="s">
        <v>25</v>
      </c>
      <c r="B37" s="3" t="s">
        <v>83</v>
      </c>
      <c r="C37" s="7" t="str">
        <f>VLOOKUP(B37,'Sheet2 (2)'!$C$1:$D$349,2,FALSE)</f>
        <v>MMR017019</v>
      </c>
      <c r="D37" s="16">
        <v>42220</v>
      </c>
      <c r="E37" s="13">
        <v>313742</v>
      </c>
      <c r="F37" s="4">
        <v>10978</v>
      </c>
      <c r="G37" s="14">
        <f t="shared" si="0"/>
        <v>3.4990533623168085</v>
      </c>
      <c r="H37" s="4">
        <v>46</v>
      </c>
      <c r="I37" s="4">
        <v>2685</v>
      </c>
      <c r="J37" s="4"/>
      <c r="K37" s="4"/>
      <c r="L37" s="4"/>
      <c r="M37" s="4">
        <v>150000</v>
      </c>
      <c r="N37" s="4">
        <v>2272798</v>
      </c>
      <c r="O37" s="4"/>
      <c r="P37" s="4">
        <f t="shared" si="1"/>
        <v>2422798</v>
      </c>
      <c r="Q37" s="4"/>
    </row>
    <row r="38" spans="1:17" ht="15" customHeight="1" x14ac:dyDescent="0.25">
      <c r="A38" s="3" t="s">
        <v>25</v>
      </c>
      <c r="B38" s="3" t="s">
        <v>84</v>
      </c>
      <c r="C38" s="7" t="str">
        <f>VLOOKUP(B38,'Sheet2 (2)'!$C$1:$D$349,2,FALSE)</f>
        <v>MMR017020</v>
      </c>
      <c r="D38" s="16">
        <v>42218</v>
      </c>
      <c r="E38" s="13">
        <v>264212</v>
      </c>
      <c r="F38" s="4">
        <v>20384</v>
      </c>
      <c r="G38" s="14">
        <f t="shared" si="0"/>
        <v>7.7150167289903564</v>
      </c>
      <c r="H38" s="4"/>
      <c r="I38" s="4">
        <v>4689</v>
      </c>
      <c r="J38" s="4"/>
      <c r="K38" s="4"/>
      <c r="L38" s="4"/>
      <c r="M38" s="4"/>
      <c r="N38" s="4">
        <v>2206600</v>
      </c>
      <c r="O38" s="4"/>
      <c r="P38" s="4">
        <f t="shared" si="1"/>
        <v>2206600</v>
      </c>
      <c r="Q38" s="4"/>
    </row>
    <row r="39" spans="1:17" ht="15" customHeight="1" x14ac:dyDescent="0.25">
      <c r="A39" s="3" t="s">
        <v>25</v>
      </c>
      <c r="B39" s="3" t="s">
        <v>85</v>
      </c>
      <c r="C39" s="7" t="str">
        <f>VLOOKUP(B39,'Sheet2 (2)'!$C$1:$D$349,2,FALSE)</f>
        <v>MMR017021</v>
      </c>
      <c r="D39" s="16">
        <v>42218</v>
      </c>
      <c r="E39" s="13">
        <v>215953</v>
      </c>
      <c r="F39" s="4">
        <v>48768</v>
      </c>
      <c r="G39" s="14">
        <f t="shared" si="0"/>
        <v>22.582691604191652</v>
      </c>
      <c r="H39" s="4">
        <v>6</v>
      </c>
      <c r="I39" s="4">
        <v>11100</v>
      </c>
      <c r="J39" s="4"/>
      <c r="K39" s="4"/>
      <c r="L39" s="4"/>
      <c r="M39" s="4"/>
      <c r="N39" s="4">
        <v>11033000</v>
      </c>
      <c r="O39" s="4"/>
      <c r="P39" s="4">
        <f t="shared" si="1"/>
        <v>11033000</v>
      </c>
      <c r="Q39" s="4"/>
    </row>
    <row r="40" spans="1:17" ht="15" customHeight="1" x14ac:dyDescent="0.25">
      <c r="A40" s="3" t="s">
        <v>25</v>
      </c>
      <c r="B40" s="3" t="s">
        <v>86</v>
      </c>
      <c r="C40" s="7" t="str">
        <f>VLOOKUP(B40,'Sheet2 (2)'!$C$1:$D$349,2,FALSE)</f>
        <v>MMR017022</v>
      </c>
      <c r="D40" s="16">
        <v>42218</v>
      </c>
      <c r="E40" s="13">
        <v>179191</v>
      </c>
      <c r="F40" s="4">
        <v>6937</v>
      </c>
      <c r="G40" s="14">
        <f t="shared" si="0"/>
        <v>3.8712881785357527</v>
      </c>
      <c r="H40" s="4">
        <v>14</v>
      </c>
      <c r="I40" s="4">
        <v>1766</v>
      </c>
      <c r="J40" s="4"/>
      <c r="K40" s="4"/>
      <c r="L40" s="4"/>
      <c r="M40" s="4"/>
      <c r="N40" s="4">
        <v>2206600</v>
      </c>
      <c r="O40" s="4"/>
      <c r="P40" s="4">
        <f t="shared" si="1"/>
        <v>2206600</v>
      </c>
      <c r="Q40" s="4"/>
    </row>
    <row r="41" spans="1:17" ht="15" customHeight="1" x14ac:dyDescent="0.25">
      <c r="A41" s="3" t="s">
        <v>25</v>
      </c>
      <c r="B41" s="3" t="s">
        <v>87</v>
      </c>
      <c r="C41" s="7" t="str">
        <f>VLOOKUP(B41,'Sheet2 (2)'!$C$1:$D$349,2,FALSE)</f>
        <v>MMR017001</v>
      </c>
      <c r="D41" s="16"/>
      <c r="E41" s="13">
        <v>378774</v>
      </c>
      <c r="F41" s="4">
        <v>8776</v>
      </c>
      <c r="G41" s="14">
        <f t="shared" si="0"/>
        <v>2.31694889300744</v>
      </c>
      <c r="H41" s="4"/>
      <c r="I41" s="4">
        <v>2190</v>
      </c>
      <c r="J41" s="4"/>
      <c r="K41" s="4"/>
      <c r="L41" s="4"/>
      <c r="M41" s="4"/>
      <c r="N41" s="4">
        <v>219500</v>
      </c>
      <c r="O41" s="4"/>
      <c r="P41" s="4">
        <f t="shared" si="1"/>
        <v>219500</v>
      </c>
      <c r="Q41" s="4"/>
    </row>
    <row r="42" spans="1:17" x14ac:dyDescent="0.25">
      <c r="A42" s="3" t="s">
        <v>27</v>
      </c>
      <c r="B42" s="3" t="s">
        <v>27</v>
      </c>
      <c r="C42" s="7" t="str">
        <f>VLOOKUP(B42,'Sheet2 (2)'!$C$1:$D$349,2,FALSE)</f>
        <v>MMR007001</v>
      </c>
      <c r="D42" s="16">
        <v>42215</v>
      </c>
      <c r="E42" s="13">
        <v>491130</v>
      </c>
      <c r="F42" s="4">
        <v>10855</v>
      </c>
      <c r="G42" s="14">
        <f t="shared" si="0"/>
        <v>2.2102091096043814</v>
      </c>
      <c r="H42" s="4"/>
      <c r="I42" s="4">
        <v>2316</v>
      </c>
      <c r="J42" s="4"/>
      <c r="K42" s="4"/>
      <c r="L42" s="4"/>
      <c r="M42" s="4"/>
      <c r="N42" s="4">
        <v>4065000</v>
      </c>
      <c r="O42" s="4"/>
      <c r="P42" s="4">
        <f t="shared" si="1"/>
        <v>4065000</v>
      </c>
      <c r="Q42" s="3"/>
    </row>
    <row r="43" spans="1:17" x14ac:dyDescent="0.25">
      <c r="A43" s="3" t="s">
        <v>27</v>
      </c>
      <c r="B43" s="3" t="s">
        <v>88</v>
      </c>
      <c r="C43" s="7" t="str">
        <f>VLOOKUP(B43,'Sheet2 (2)'!$C$1:$D$349,2,FALSE)</f>
        <v>MMR007011</v>
      </c>
      <c r="D43" s="16">
        <v>42214</v>
      </c>
      <c r="E43" s="13">
        <v>113311</v>
      </c>
      <c r="F43" s="4">
        <v>381</v>
      </c>
      <c r="G43" s="14">
        <f t="shared" si="0"/>
        <v>0.3362427301850659</v>
      </c>
      <c r="H43" s="4">
        <v>7</v>
      </c>
      <c r="I43" s="4">
        <v>1426</v>
      </c>
      <c r="J43" s="4"/>
      <c r="K43" s="4"/>
      <c r="L43" s="4"/>
      <c r="M43" s="4"/>
      <c r="N43" s="4">
        <v>609750</v>
      </c>
      <c r="O43" s="4"/>
      <c r="P43" s="4">
        <f t="shared" si="1"/>
        <v>609750</v>
      </c>
      <c r="Q43" s="3"/>
    </row>
    <row r="44" spans="1:17" x14ac:dyDescent="0.25">
      <c r="A44" s="3" t="s">
        <v>27</v>
      </c>
      <c r="B44" s="3" t="s">
        <v>89</v>
      </c>
      <c r="C44" s="7" t="str">
        <f>VLOOKUP(B44,'Sheet2 (2)'!$C$1:$D$349,2,FALSE)</f>
        <v>MMR008014</v>
      </c>
      <c r="D44" s="16">
        <v>42214</v>
      </c>
      <c r="E44" s="13">
        <v>117143</v>
      </c>
      <c r="F44" s="4">
        <v>6483</v>
      </c>
      <c r="G44" s="14">
        <f t="shared" si="0"/>
        <v>5.534261543583483</v>
      </c>
      <c r="H44" s="4">
        <v>1</v>
      </c>
      <c r="I44" s="4">
        <v>1822</v>
      </c>
      <c r="J44" s="4"/>
      <c r="K44" s="4"/>
      <c r="L44" s="4"/>
      <c r="M44" s="4"/>
      <c r="N44" s="4">
        <v>813000</v>
      </c>
      <c r="O44" s="4"/>
      <c r="P44" s="4">
        <f t="shared" si="1"/>
        <v>813000</v>
      </c>
      <c r="Q44" s="3"/>
    </row>
    <row r="45" spans="1:17" x14ac:dyDescent="0.25">
      <c r="A45" s="3" t="s">
        <v>27</v>
      </c>
      <c r="B45" s="3" t="s">
        <v>90</v>
      </c>
      <c r="C45" s="7" t="str">
        <f>VLOOKUP(B45,'Sheet2 (2)'!$C$1:$D$349,2,FALSE)</f>
        <v>MMR008006</v>
      </c>
      <c r="D45" s="16">
        <v>42215</v>
      </c>
      <c r="E45" s="13">
        <v>121401</v>
      </c>
      <c r="F45" s="4">
        <v>38516</v>
      </c>
      <c r="G45" s="14">
        <f t="shared" si="0"/>
        <v>31.726262551379314</v>
      </c>
      <c r="H45" s="4"/>
      <c r="I45" s="4">
        <v>9949</v>
      </c>
      <c r="J45" s="4"/>
      <c r="K45" s="4"/>
      <c r="L45" s="4"/>
      <c r="M45" s="4"/>
      <c r="N45" s="4">
        <v>1772340</v>
      </c>
      <c r="O45" s="4"/>
      <c r="P45" s="4">
        <f t="shared" si="1"/>
        <v>1772340</v>
      </c>
      <c r="Q45" s="4"/>
    </row>
    <row r="46" spans="1:17" x14ac:dyDescent="0.25">
      <c r="A46" s="3" t="s">
        <v>27</v>
      </c>
      <c r="B46" s="3" t="s">
        <v>91</v>
      </c>
      <c r="C46" s="7" t="str">
        <f>VLOOKUP(B46,'Sheet2 (2)'!$C$1:$D$349,2,FALSE)</f>
        <v>MMR008003</v>
      </c>
      <c r="D46" s="16">
        <v>42181</v>
      </c>
      <c r="E46" s="13">
        <v>145512</v>
      </c>
      <c r="F46" s="4">
        <v>28036</v>
      </c>
      <c r="G46" s="14">
        <f t="shared" si="0"/>
        <v>19.267139479905438</v>
      </c>
      <c r="H46" s="4">
        <v>9</v>
      </c>
      <c r="I46" s="4">
        <v>7219</v>
      </c>
      <c r="J46" s="4"/>
      <c r="K46" s="4"/>
      <c r="L46" s="4"/>
      <c r="M46" s="4"/>
      <c r="N46" s="4">
        <v>1821120</v>
      </c>
      <c r="O46" s="4"/>
      <c r="P46" s="4">
        <f t="shared" si="1"/>
        <v>1821120</v>
      </c>
      <c r="Q46" s="3"/>
    </row>
    <row r="47" spans="1:17" x14ac:dyDescent="0.25">
      <c r="A47" s="3" t="s">
        <v>27</v>
      </c>
      <c r="B47" s="3" t="s">
        <v>92</v>
      </c>
      <c r="C47" s="7" t="str">
        <f>VLOOKUP(B47,'Sheet2 (2)'!$C$1:$D$349,2,FALSE)</f>
        <v>MMR008001</v>
      </c>
      <c r="D47" s="16">
        <v>42218</v>
      </c>
      <c r="E47" s="13">
        <v>251145</v>
      </c>
      <c r="F47" s="4">
        <v>4772</v>
      </c>
      <c r="G47" s="14">
        <f t="shared" si="0"/>
        <v>1.9000975532063151</v>
      </c>
      <c r="H47" s="4"/>
      <c r="I47" s="4">
        <v>42710</v>
      </c>
      <c r="J47" s="4">
        <v>1</v>
      </c>
      <c r="K47" s="4"/>
      <c r="L47" s="4"/>
      <c r="M47" s="4"/>
      <c r="N47" s="4">
        <v>1439010</v>
      </c>
      <c r="O47" s="4"/>
      <c r="P47" s="4">
        <f t="shared" si="1"/>
        <v>1439010</v>
      </c>
      <c r="Q47" s="3"/>
    </row>
    <row r="48" spans="1:17" x14ac:dyDescent="0.25">
      <c r="A48" s="3" t="s">
        <v>27</v>
      </c>
      <c r="B48" s="3" t="s">
        <v>93</v>
      </c>
      <c r="C48" s="7" t="str">
        <f>VLOOKUP(B48,'Sheet2 (2)'!$C$1:$D$349,2,FALSE)</f>
        <v>MMR008013</v>
      </c>
      <c r="D48" s="16">
        <v>42218</v>
      </c>
      <c r="E48" s="13">
        <v>127540</v>
      </c>
      <c r="F48" s="4">
        <v>18271</v>
      </c>
      <c r="G48" s="14">
        <f t="shared" si="0"/>
        <v>14.325701740630389</v>
      </c>
      <c r="H48" s="4">
        <v>103</v>
      </c>
      <c r="I48" s="4">
        <v>4795</v>
      </c>
      <c r="J48" s="4">
        <v>1</v>
      </c>
      <c r="K48" s="4"/>
      <c r="L48" s="4"/>
      <c r="M48" s="4"/>
      <c r="N48" s="4">
        <v>3792000</v>
      </c>
      <c r="O48" s="4"/>
      <c r="P48" s="4">
        <f t="shared" si="1"/>
        <v>3792000</v>
      </c>
      <c r="Q48" s="3"/>
    </row>
    <row r="49" spans="1:17" x14ac:dyDescent="0.25">
      <c r="A49" s="3" t="s">
        <v>27</v>
      </c>
      <c r="B49" s="3" t="s">
        <v>94</v>
      </c>
      <c r="C49" s="7" t="str">
        <f>VLOOKUP(B49,'Sheet2 (2)'!$C$1:$D$349,2,FALSE)</f>
        <v>MMR007003</v>
      </c>
      <c r="D49" s="16">
        <v>42219</v>
      </c>
      <c r="E49" s="13">
        <v>196746</v>
      </c>
      <c r="F49" s="4">
        <v>456</v>
      </c>
      <c r="G49" s="14">
        <f t="shared" si="0"/>
        <v>0.23177091275044981</v>
      </c>
      <c r="H49" s="4"/>
      <c r="I49" s="4">
        <v>108</v>
      </c>
      <c r="J49" s="4"/>
      <c r="K49" s="4"/>
      <c r="L49" s="4"/>
      <c r="M49" s="4"/>
      <c r="N49" s="4"/>
      <c r="O49" s="4"/>
      <c r="P49" s="4">
        <f t="shared" si="1"/>
        <v>0</v>
      </c>
      <c r="Q49" s="3"/>
    </row>
    <row r="50" spans="1:17" x14ac:dyDescent="0.25">
      <c r="A50" s="3" t="s">
        <v>27</v>
      </c>
      <c r="B50" s="3" t="s">
        <v>95</v>
      </c>
      <c r="C50" s="7" t="str">
        <f>VLOOKUP(B50,'Sheet2 (2)'!$C$1:$D$349,2,FALSE)</f>
        <v>MMR007008</v>
      </c>
      <c r="D50" s="16">
        <v>42219</v>
      </c>
      <c r="E50" s="13">
        <v>107251</v>
      </c>
      <c r="F50" s="4">
        <v>7130</v>
      </c>
      <c r="G50" s="14">
        <f t="shared" si="0"/>
        <v>6.6479566624087427</v>
      </c>
      <c r="H50" s="4"/>
      <c r="I50" s="4">
        <v>1465</v>
      </c>
      <c r="J50" s="4"/>
      <c r="K50" s="4"/>
      <c r="L50" s="4"/>
      <c r="M50" s="4"/>
      <c r="N50" s="4">
        <v>5048730</v>
      </c>
      <c r="O50" s="4"/>
      <c r="P50" s="4">
        <f t="shared" si="1"/>
        <v>5048730</v>
      </c>
      <c r="Q50" s="3"/>
    </row>
    <row r="51" spans="1:17" x14ac:dyDescent="0.25">
      <c r="A51" s="3" t="s">
        <v>27</v>
      </c>
      <c r="B51" s="3" t="s">
        <v>96</v>
      </c>
      <c r="C51" s="7" t="str">
        <f>VLOOKUP(B51,'Sheet2 (2)'!$C$1:$D$349,2,FALSE)</f>
        <v>MMR007005</v>
      </c>
      <c r="D51" s="16">
        <v>42219</v>
      </c>
      <c r="E51" s="13">
        <v>199709</v>
      </c>
      <c r="F51" s="4">
        <v>1665</v>
      </c>
      <c r="G51" s="14">
        <f t="shared" si="0"/>
        <v>0.83371305249137495</v>
      </c>
      <c r="H51" s="4"/>
      <c r="I51" s="4">
        <v>327</v>
      </c>
      <c r="J51" s="4"/>
      <c r="K51" s="4"/>
      <c r="L51" s="4"/>
      <c r="M51" s="4"/>
      <c r="N51" s="4"/>
      <c r="O51" s="4"/>
      <c r="P51" s="4">
        <f t="shared" si="1"/>
        <v>0</v>
      </c>
      <c r="Q51" s="3"/>
    </row>
    <row r="52" spans="1:17" x14ac:dyDescent="0.25">
      <c r="A52" s="3" t="s">
        <v>27</v>
      </c>
      <c r="B52" s="3" t="s">
        <v>97</v>
      </c>
      <c r="C52" s="7" t="str">
        <f>VLOOKUP(B52,'Sheet2 (2)'!$C$1:$D$349,2,FALSE)</f>
        <v>MMR008012</v>
      </c>
      <c r="D52" s="16">
        <v>42219</v>
      </c>
      <c r="E52" s="13">
        <v>172122</v>
      </c>
      <c r="F52" s="4">
        <v>4772</v>
      </c>
      <c r="G52" s="14">
        <f t="shared" si="0"/>
        <v>2.7724520979305374</v>
      </c>
      <c r="H52" s="4"/>
      <c r="I52" s="4">
        <v>1312</v>
      </c>
      <c r="J52" s="4"/>
      <c r="K52" s="4"/>
      <c r="L52" s="4"/>
      <c r="M52" s="4"/>
      <c r="N52" s="4">
        <v>1382100</v>
      </c>
      <c r="O52" s="4"/>
      <c r="P52" s="4">
        <f t="shared" si="1"/>
        <v>1382100</v>
      </c>
      <c r="Q52" s="3"/>
    </row>
    <row r="53" spans="1:17" x14ac:dyDescent="0.25">
      <c r="A53" s="3" t="s">
        <v>27</v>
      </c>
      <c r="B53" s="3" t="s">
        <v>98</v>
      </c>
      <c r="C53" s="7" t="str">
        <f>VLOOKUP(B53,'Sheet2 (2)'!$C$1:$D$349,2,FALSE)</f>
        <v>MMR008009</v>
      </c>
      <c r="D53" s="16">
        <v>42219</v>
      </c>
      <c r="E53" s="13">
        <v>122411</v>
      </c>
      <c r="F53" s="4">
        <v>11898</v>
      </c>
      <c r="G53" s="14">
        <f t="shared" si="0"/>
        <v>9.7197147315192254</v>
      </c>
      <c r="H53" s="4"/>
      <c r="I53" s="4">
        <v>2748</v>
      </c>
      <c r="J53" s="4"/>
      <c r="K53" s="4"/>
      <c r="L53" s="4"/>
      <c r="M53" s="4"/>
      <c r="N53" s="4">
        <v>813000</v>
      </c>
      <c r="O53" s="4"/>
      <c r="P53" s="4">
        <f t="shared" si="1"/>
        <v>813000</v>
      </c>
      <c r="Q53" s="3"/>
    </row>
    <row r="54" spans="1:17" x14ac:dyDescent="0.25">
      <c r="A54" s="3" t="s">
        <v>27</v>
      </c>
      <c r="B54" s="3" t="s">
        <v>99</v>
      </c>
      <c r="C54" s="7" t="str">
        <f>VLOOKUP(B54,'Sheet2 (2)'!$C$1:$D$349,2,FALSE)</f>
        <v>MMR008010</v>
      </c>
      <c r="D54" s="16">
        <v>42219</v>
      </c>
      <c r="E54" s="13">
        <v>126659</v>
      </c>
      <c r="F54" s="4">
        <v>1806</v>
      </c>
      <c r="G54" s="14">
        <f t="shared" si="0"/>
        <v>1.4258757766917471</v>
      </c>
      <c r="H54" s="4">
        <v>11</v>
      </c>
      <c r="I54" s="4">
        <v>471</v>
      </c>
      <c r="J54" s="4"/>
      <c r="K54" s="4"/>
      <c r="L54" s="4"/>
      <c r="M54" s="4"/>
      <c r="N54" s="4">
        <v>813000</v>
      </c>
      <c r="O54" s="4"/>
      <c r="P54" s="4">
        <f t="shared" si="1"/>
        <v>813000</v>
      </c>
      <c r="Q54" s="3"/>
    </row>
    <row r="55" spans="1:17" x14ac:dyDescent="0.25">
      <c r="A55" s="3" t="s">
        <v>27</v>
      </c>
      <c r="B55" s="3" t="s">
        <v>100</v>
      </c>
      <c r="C55" s="7" t="str">
        <f>VLOOKUP(B55,'Sheet2 (2)'!$C$1:$D$349,2,FALSE)</f>
        <v>MMR008007</v>
      </c>
      <c r="D55" s="16">
        <v>42219</v>
      </c>
      <c r="E55" s="13">
        <v>150959</v>
      </c>
      <c r="F55" s="4">
        <v>5870</v>
      </c>
      <c r="G55" s="14">
        <f t="shared" si="0"/>
        <v>3.8884730291006169</v>
      </c>
      <c r="H55" s="4">
        <v>72</v>
      </c>
      <c r="I55" s="4">
        <v>2104</v>
      </c>
      <c r="J55" s="4"/>
      <c r="K55" s="4"/>
      <c r="L55" s="4"/>
      <c r="M55" s="4"/>
      <c r="N55" s="4">
        <v>5199270</v>
      </c>
      <c r="O55" s="4"/>
      <c r="P55" s="4">
        <f t="shared" si="1"/>
        <v>5199270</v>
      </c>
      <c r="Q55" s="3"/>
    </row>
    <row r="56" spans="1:17" x14ac:dyDescent="0.25">
      <c r="A56" s="3" t="s">
        <v>27</v>
      </c>
      <c r="B56" s="3" t="s">
        <v>101</v>
      </c>
      <c r="C56" s="7" t="str">
        <f>VLOOKUP(B56,'Sheet2 (2)'!$C$1:$D$349,2,FALSE)</f>
        <v>MMR008008</v>
      </c>
      <c r="D56" s="16">
        <v>42219</v>
      </c>
      <c r="E56" s="3">
        <v>177255</v>
      </c>
      <c r="F56" s="4">
        <v>32663</v>
      </c>
      <c r="G56" s="14">
        <f t="shared" si="0"/>
        <v>18.427124763758425</v>
      </c>
      <c r="H56" s="4">
        <v>11</v>
      </c>
      <c r="I56" s="4">
        <v>8056</v>
      </c>
      <c r="J56" s="4"/>
      <c r="K56" s="4"/>
      <c r="L56" s="4"/>
      <c r="M56" s="4"/>
      <c r="N56" s="4">
        <v>2844000</v>
      </c>
      <c r="O56" s="4"/>
      <c r="P56" s="4">
        <f t="shared" si="1"/>
        <v>2844000</v>
      </c>
      <c r="Q56" s="3"/>
    </row>
    <row r="57" spans="1:17" x14ac:dyDescent="0.25">
      <c r="A57" s="3" t="s">
        <v>27</v>
      </c>
      <c r="B57" s="3" t="s">
        <v>102</v>
      </c>
      <c r="C57" s="7" t="str">
        <f>VLOOKUP(B57,'Sheet2 (2)'!$C$1:$D$349,2,FALSE)</f>
        <v>MMR008005</v>
      </c>
      <c r="D57" s="16">
        <v>42219</v>
      </c>
      <c r="E57" s="3">
        <v>130900</v>
      </c>
      <c r="F57" s="13">
        <v>1943</v>
      </c>
      <c r="G57" s="14">
        <f t="shared" si="0"/>
        <v>1.4843391902215433</v>
      </c>
      <c r="H57" s="3">
        <v>1</v>
      </c>
      <c r="I57" s="13">
        <v>465</v>
      </c>
      <c r="J57" s="3"/>
      <c r="K57" s="3"/>
      <c r="L57" s="3"/>
      <c r="M57" s="3"/>
      <c r="N57" s="3"/>
      <c r="O57" s="3"/>
      <c r="P57" s="4">
        <f t="shared" si="1"/>
        <v>0</v>
      </c>
      <c r="Q57" s="3"/>
    </row>
    <row r="58" spans="1:17" ht="15" customHeight="1" x14ac:dyDescent="0.25">
      <c r="A58" s="3" t="s">
        <v>27</v>
      </c>
      <c r="B58" s="3" t="s">
        <v>104</v>
      </c>
      <c r="C58" s="7" t="str">
        <f>VLOOKUP(B58,'Sheet2 (2)'!$C$1:$D$349,2,FALSE)</f>
        <v>MMR008011</v>
      </c>
      <c r="D58" s="16">
        <v>42219</v>
      </c>
      <c r="E58" s="13">
        <v>67378</v>
      </c>
      <c r="F58" s="4">
        <v>1538</v>
      </c>
      <c r="G58" s="14">
        <f t="shared" si="0"/>
        <v>2.2826441865297276</v>
      </c>
      <c r="H58" s="4"/>
      <c r="I58" s="4">
        <v>343</v>
      </c>
      <c r="J58" s="4"/>
      <c r="K58" s="4"/>
      <c r="L58" s="4"/>
      <c r="M58" s="4"/>
      <c r="N58" s="4"/>
      <c r="O58" s="4"/>
      <c r="P58" s="4">
        <f t="shared" si="1"/>
        <v>0</v>
      </c>
      <c r="Q58" s="4"/>
    </row>
    <row r="59" spans="1:17" ht="15" customHeight="1" x14ac:dyDescent="0.25">
      <c r="A59" s="3" t="s">
        <v>27</v>
      </c>
      <c r="B59" s="3" t="s">
        <v>352</v>
      </c>
      <c r="C59" s="7" t="str">
        <f>VLOOKUP(B59,'Sheet2 (2)'!$C$1:$D$349,2,FALSE)</f>
        <v>MMR007004</v>
      </c>
      <c r="D59" s="16">
        <v>42219</v>
      </c>
      <c r="E59" s="13">
        <v>176024</v>
      </c>
      <c r="F59" s="4">
        <v>260</v>
      </c>
      <c r="G59" s="14">
        <f t="shared" si="0"/>
        <v>0.14770713084579376</v>
      </c>
      <c r="H59" s="4"/>
      <c r="I59" s="4">
        <v>68</v>
      </c>
      <c r="J59" s="4"/>
      <c r="K59" s="4"/>
      <c r="L59" s="4"/>
      <c r="M59" s="4"/>
      <c r="N59" s="4"/>
      <c r="O59" s="4"/>
      <c r="P59" s="4"/>
      <c r="Q59" s="4"/>
    </row>
    <row r="60" spans="1:17" ht="15" customHeight="1" x14ac:dyDescent="0.25">
      <c r="A60" s="3" t="s">
        <v>27</v>
      </c>
      <c r="B60" s="3" t="s">
        <v>338</v>
      </c>
      <c r="C60" s="7" t="str">
        <f>VLOOKUP(B60,'Sheet2 (2)'!$C$1:$D$349,2,FALSE)</f>
        <v>MMR007006</v>
      </c>
      <c r="D60" s="16">
        <v>42219</v>
      </c>
      <c r="E60" s="13">
        <v>250948</v>
      </c>
      <c r="F60" s="4"/>
      <c r="G60" s="14">
        <f t="shared" si="0"/>
        <v>0</v>
      </c>
      <c r="H60" s="4"/>
      <c r="I60" s="4">
        <v>157</v>
      </c>
      <c r="J60" s="4"/>
      <c r="K60" s="4"/>
      <c r="L60" s="4"/>
      <c r="M60" s="4"/>
      <c r="N60" s="4"/>
      <c r="O60" s="4"/>
      <c r="P60" s="4"/>
      <c r="Q60" s="4"/>
    </row>
    <row r="61" spans="1:17" ht="15" customHeight="1" x14ac:dyDescent="0.25">
      <c r="A61" s="3" t="s">
        <v>27</v>
      </c>
      <c r="B61" s="3" t="s">
        <v>344</v>
      </c>
      <c r="C61" s="7" t="str">
        <f>VLOOKUP(B61,'Sheet2 (2)'!$C$1:$D$349,2,FALSE)</f>
        <v>MMR008004</v>
      </c>
      <c r="D61" s="16">
        <v>42219</v>
      </c>
      <c r="E61" s="13">
        <v>137481</v>
      </c>
      <c r="F61" s="4"/>
      <c r="G61" s="14">
        <f t="shared" si="0"/>
        <v>0</v>
      </c>
      <c r="H61" s="4"/>
      <c r="I61" s="4">
        <v>94</v>
      </c>
      <c r="J61" s="4"/>
      <c r="K61" s="4"/>
      <c r="L61" s="4"/>
      <c r="M61" s="4"/>
      <c r="N61" s="4"/>
      <c r="O61" s="4"/>
      <c r="P61" s="4"/>
      <c r="Q61" s="4"/>
    </row>
    <row r="62" spans="1:17" ht="15" customHeight="1" x14ac:dyDescent="0.25">
      <c r="A62" s="3" t="s">
        <v>19</v>
      </c>
      <c r="B62" s="3" t="s">
        <v>106</v>
      </c>
      <c r="C62" s="7" t="str">
        <f>VLOOKUP(B62,'Sheet2 (2)'!$C$1:$D$349,2,FALSE)</f>
        <v>MMR005029</v>
      </c>
      <c r="D62" s="16">
        <v>42201</v>
      </c>
      <c r="E62" s="13">
        <v>104266</v>
      </c>
      <c r="F62" s="4">
        <v>21264</v>
      </c>
      <c r="G62" s="14">
        <f t="shared" si="0"/>
        <v>20.393992288953257</v>
      </c>
      <c r="H62" s="4">
        <v>94</v>
      </c>
      <c r="I62" s="4">
        <v>4582</v>
      </c>
      <c r="J62" s="4"/>
      <c r="K62" s="4">
        <v>66250</v>
      </c>
      <c r="L62" s="4"/>
      <c r="M62" s="4">
        <v>500000</v>
      </c>
      <c r="N62" s="4">
        <v>513340</v>
      </c>
      <c r="O62" s="4"/>
      <c r="P62" s="4">
        <f t="shared" si="1"/>
        <v>1079590</v>
      </c>
      <c r="Q62" s="4"/>
    </row>
    <row r="63" spans="1:17" ht="15" customHeight="1" x14ac:dyDescent="0.25">
      <c r="A63" s="3" t="s">
        <v>19</v>
      </c>
      <c r="B63" s="3" t="s">
        <v>107</v>
      </c>
      <c r="C63" s="7" t="str">
        <f>VLOOKUP(B63,'Sheet2 (2)'!$C$1:$D$349,2,FALSE)</f>
        <v>MMR005007</v>
      </c>
      <c r="D63" s="16">
        <v>42201</v>
      </c>
      <c r="E63" s="13">
        <v>295497</v>
      </c>
      <c r="F63" s="4">
        <v>10575</v>
      </c>
      <c r="G63" s="14">
        <f t="shared" si="0"/>
        <v>3.5787165351932506</v>
      </c>
      <c r="H63" s="4">
        <v>14</v>
      </c>
      <c r="I63" s="4">
        <v>760</v>
      </c>
      <c r="J63" s="4">
        <v>1</v>
      </c>
      <c r="K63" s="4">
        <v>3595050</v>
      </c>
      <c r="L63" s="4"/>
      <c r="M63" s="4"/>
      <c r="N63" s="4">
        <v>2439000</v>
      </c>
      <c r="O63" s="4">
        <v>100000</v>
      </c>
      <c r="P63" s="4">
        <f t="shared" si="1"/>
        <v>6134050</v>
      </c>
      <c r="Q63" s="4"/>
    </row>
    <row r="64" spans="1:17" ht="15" customHeight="1" x14ac:dyDescent="0.25">
      <c r="A64" s="3" t="s">
        <v>19</v>
      </c>
      <c r="B64" s="3" t="s">
        <v>108</v>
      </c>
      <c r="C64" s="7" t="str">
        <f>VLOOKUP(B64,'Sheet2 (2)'!$C$1:$D$349,2,FALSE)</f>
        <v>MMR005008</v>
      </c>
      <c r="D64" s="16">
        <v>42201</v>
      </c>
      <c r="E64" s="13">
        <v>103847</v>
      </c>
      <c r="F64" s="4">
        <v>2525</v>
      </c>
      <c r="G64" s="14">
        <f t="shared" si="0"/>
        <v>2.4314616695715814</v>
      </c>
      <c r="H64" s="4">
        <v>7</v>
      </c>
      <c r="I64" s="4">
        <v>459</v>
      </c>
      <c r="J64" s="4">
        <v>1</v>
      </c>
      <c r="K64" s="4">
        <v>1278450</v>
      </c>
      <c r="L64" s="4"/>
      <c r="M64" s="4"/>
      <c r="N64" s="4">
        <v>2032500</v>
      </c>
      <c r="O64" s="4">
        <v>100000</v>
      </c>
      <c r="P64" s="4">
        <f t="shared" si="1"/>
        <v>3410950</v>
      </c>
      <c r="Q64" s="3"/>
    </row>
    <row r="65" spans="1:17" ht="15" customHeight="1" x14ac:dyDescent="0.25">
      <c r="A65" s="3" t="s">
        <v>19</v>
      </c>
      <c r="B65" s="3" t="s">
        <v>109</v>
      </c>
      <c r="C65" s="7" t="str">
        <f>VLOOKUP(B65,'Sheet2 (2)'!$C$1:$D$349,2,FALSE)</f>
        <v>MMR005017</v>
      </c>
      <c r="D65" s="16">
        <v>42202</v>
      </c>
      <c r="E65" s="13">
        <v>134253</v>
      </c>
      <c r="F65" s="4">
        <v>37584</v>
      </c>
      <c r="G65" s="14">
        <f t="shared" si="0"/>
        <v>27.994905141784542</v>
      </c>
      <c r="H65" s="4">
        <v>58</v>
      </c>
      <c r="I65" s="4">
        <v>7562</v>
      </c>
      <c r="J65" s="4">
        <v>2</v>
      </c>
      <c r="K65" s="4"/>
      <c r="L65" s="4"/>
      <c r="M65" s="4"/>
      <c r="N65" s="4"/>
      <c r="O65" s="4">
        <v>200000</v>
      </c>
      <c r="P65" s="4">
        <f t="shared" si="1"/>
        <v>200000</v>
      </c>
      <c r="Q65" s="3"/>
    </row>
    <row r="66" spans="1:17" ht="15" customHeight="1" x14ac:dyDescent="0.25">
      <c r="A66" s="3" t="s">
        <v>19</v>
      </c>
      <c r="B66" s="3" t="s">
        <v>110</v>
      </c>
      <c r="C66" s="7" t="str">
        <f>VLOOKUP(B66,'Sheet2 (2)'!$C$1:$D$349,2,FALSE)</f>
        <v>MMR005024</v>
      </c>
      <c r="D66" s="16">
        <v>42203</v>
      </c>
      <c r="E66" s="13">
        <v>145064</v>
      </c>
      <c r="F66" s="4">
        <v>15576</v>
      </c>
      <c r="G66" s="14">
        <f t="shared" si="0"/>
        <v>10.737329730325925</v>
      </c>
      <c r="H66" s="4">
        <v>13</v>
      </c>
      <c r="I66" s="4">
        <v>3390</v>
      </c>
      <c r="J66" s="4">
        <v>4</v>
      </c>
      <c r="K66" s="4">
        <v>13222200</v>
      </c>
      <c r="L66" s="4"/>
      <c r="M66" s="4">
        <v>550000</v>
      </c>
      <c r="N66" s="4">
        <v>3494726</v>
      </c>
      <c r="O66" s="4">
        <v>400000</v>
      </c>
      <c r="P66" s="4">
        <f t="shared" si="1"/>
        <v>17666926</v>
      </c>
      <c r="Q66" s="3"/>
    </row>
    <row r="67" spans="1:17" ht="15" customHeight="1" x14ac:dyDescent="0.25">
      <c r="A67" s="3" t="s">
        <v>19</v>
      </c>
      <c r="B67" s="3" t="s">
        <v>111</v>
      </c>
      <c r="C67" s="7" t="str">
        <f>VLOOKUP(B67,'Sheet2 (2)'!$C$1:$D$349,2,FALSE)</f>
        <v>MMR005013</v>
      </c>
      <c r="D67" s="16">
        <v>42203</v>
      </c>
      <c r="E67" s="13">
        <v>123666</v>
      </c>
      <c r="F67" s="4">
        <v>11183</v>
      </c>
      <c r="G67" s="14">
        <f t="shared" si="0"/>
        <v>9.0429058916759661</v>
      </c>
      <c r="H67" s="4"/>
      <c r="I67" s="4">
        <v>865</v>
      </c>
      <c r="J67" s="4"/>
      <c r="K67" s="4">
        <v>189450</v>
      </c>
      <c r="L67" s="4"/>
      <c r="M67" s="4"/>
      <c r="N67" s="4">
        <v>495930</v>
      </c>
      <c r="O67" s="4"/>
      <c r="P67" s="4">
        <f t="shared" si="1"/>
        <v>685380</v>
      </c>
      <c r="Q67" s="3"/>
    </row>
    <row r="68" spans="1:17" ht="15" customHeight="1" x14ac:dyDescent="0.25">
      <c r="A68" s="3" t="s">
        <v>19</v>
      </c>
      <c r="B68" s="3" t="s">
        <v>112</v>
      </c>
      <c r="C68" s="7" t="str">
        <f>VLOOKUP(B68,'Sheet2 (2)'!$C$1:$D$349,2,FALSE)</f>
        <v>MMR005021</v>
      </c>
      <c r="D68" s="16">
        <v>42204</v>
      </c>
      <c r="E68" s="13">
        <v>119939</v>
      </c>
      <c r="F68" s="4">
        <v>218</v>
      </c>
      <c r="G68" s="14">
        <f t="shared" si="0"/>
        <v>0.1817590608559351</v>
      </c>
      <c r="H68" s="4">
        <v>12</v>
      </c>
      <c r="I68" s="4">
        <v>40</v>
      </c>
      <c r="J68" s="4"/>
      <c r="K68" s="4">
        <v>173250</v>
      </c>
      <c r="L68" s="4"/>
      <c r="M68" s="4">
        <v>600000</v>
      </c>
      <c r="N68" s="4">
        <v>492432</v>
      </c>
      <c r="O68" s="4"/>
      <c r="P68" s="4">
        <f t="shared" si="1"/>
        <v>1265682</v>
      </c>
      <c r="Q68" s="3"/>
    </row>
    <row r="69" spans="1:17" ht="15" customHeight="1" x14ac:dyDescent="0.25">
      <c r="A69" s="3" t="s">
        <v>19</v>
      </c>
      <c r="B69" s="3" t="s">
        <v>113</v>
      </c>
      <c r="C69" s="7" t="str">
        <f>VLOOKUP(B69,'Sheet2 (2)'!$C$1:$D$349,2,FALSE)</f>
        <v>MMR005009</v>
      </c>
      <c r="D69" s="16">
        <v>42204</v>
      </c>
      <c r="E69" s="13">
        <v>118056</v>
      </c>
      <c r="F69" s="4">
        <v>4151</v>
      </c>
      <c r="G69" s="14">
        <f t="shared" si="0"/>
        <v>3.5161279392830522</v>
      </c>
      <c r="H69" s="4">
        <v>32</v>
      </c>
      <c r="I69" s="4">
        <v>56</v>
      </c>
      <c r="J69" s="4"/>
      <c r="K69" s="4"/>
      <c r="L69" s="4"/>
      <c r="M69" s="4"/>
      <c r="N69" s="4">
        <v>162600</v>
      </c>
      <c r="O69" s="4"/>
      <c r="P69" s="4">
        <f t="shared" si="1"/>
        <v>162600</v>
      </c>
      <c r="Q69" s="3"/>
    </row>
    <row r="70" spans="1:17" ht="15" customHeight="1" x14ac:dyDescent="0.25">
      <c r="A70" s="3" t="s">
        <v>19</v>
      </c>
      <c r="B70" s="3" t="s">
        <v>114</v>
      </c>
      <c r="C70" s="7" t="str">
        <f>VLOOKUP(B70,'Sheet2 (2)'!$C$1:$D$349,2,FALSE)</f>
        <v>MMR005012</v>
      </c>
      <c r="D70" s="16">
        <v>42204</v>
      </c>
      <c r="E70" s="13">
        <v>371963</v>
      </c>
      <c r="F70" s="4">
        <v>21400</v>
      </c>
      <c r="G70" s="14">
        <f t="shared" si="0"/>
        <v>5.7532604049327487</v>
      </c>
      <c r="H70" s="4">
        <v>9</v>
      </c>
      <c r="I70" s="4">
        <v>3925</v>
      </c>
      <c r="J70" s="4">
        <v>1</v>
      </c>
      <c r="K70" s="4"/>
      <c r="L70" s="4"/>
      <c r="M70" s="4"/>
      <c r="N70" s="4"/>
      <c r="O70" s="4">
        <v>100000</v>
      </c>
      <c r="P70" s="4">
        <f t="shared" si="1"/>
        <v>100000</v>
      </c>
      <c r="Q70" s="3"/>
    </row>
    <row r="71" spans="1:17" ht="15" customHeight="1" x14ac:dyDescent="0.25">
      <c r="A71" s="3" t="s">
        <v>19</v>
      </c>
      <c r="B71" s="3" t="s">
        <v>115</v>
      </c>
      <c r="C71" s="7" t="str">
        <f>VLOOKUP(B71,'Sheet2 (2)'!$C$1:$D$349,2,FALSE)</f>
        <v>MMR005005</v>
      </c>
      <c r="D71" s="16">
        <v>42204</v>
      </c>
      <c r="E71" s="13">
        <v>145924</v>
      </c>
      <c r="F71" s="4">
        <v>4198</v>
      </c>
      <c r="G71" s="14">
        <f t="shared" ref="G71:G136" si="2">F71/E71*100</f>
        <v>2.8768399989035389</v>
      </c>
      <c r="H71" s="4">
        <v>3</v>
      </c>
      <c r="I71" s="4">
        <v>2</v>
      </c>
      <c r="J71" s="4"/>
      <c r="K71" s="4"/>
      <c r="L71" s="4"/>
      <c r="M71" s="4"/>
      <c r="N71" s="4"/>
      <c r="O71" s="4"/>
      <c r="P71" s="4">
        <f t="shared" ref="P71:P138" si="3">SUM(K71:O71)</f>
        <v>0</v>
      </c>
      <c r="Q71" s="3"/>
    </row>
    <row r="72" spans="1:17" ht="15" customHeight="1" x14ac:dyDescent="0.25">
      <c r="A72" s="3" t="s">
        <v>19</v>
      </c>
      <c r="B72" s="3" t="s">
        <v>116</v>
      </c>
      <c r="C72" s="7" t="str">
        <f>VLOOKUP(B72,'Sheet2 (2)'!$C$1:$D$349,2,FALSE)</f>
        <v>MMR005014</v>
      </c>
      <c r="D72" s="16">
        <v>42204</v>
      </c>
      <c r="E72" s="13">
        <v>155626</v>
      </c>
      <c r="F72" s="4">
        <v>2990</v>
      </c>
      <c r="G72" s="14">
        <f t="shared" si="2"/>
        <v>1.9212727950342487</v>
      </c>
      <c r="H72" s="4">
        <v>2</v>
      </c>
      <c r="I72" s="4">
        <v>619</v>
      </c>
      <c r="J72" s="4"/>
      <c r="K72" s="4">
        <v>8100</v>
      </c>
      <c r="L72" s="4"/>
      <c r="M72" s="4">
        <v>100000</v>
      </c>
      <c r="N72" s="4">
        <v>44132</v>
      </c>
      <c r="O72" s="4"/>
      <c r="P72" s="4">
        <f t="shared" si="3"/>
        <v>152232</v>
      </c>
      <c r="Q72" s="3"/>
    </row>
    <row r="73" spans="1:17" ht="15" customHeight="1" x14ac:dyDescent="0.25">
      <c r="A73" s="3" t="s">
        <v>19</v>
      </c>
      <c r="B73" s="3" t="s">
        <v>117</v>
      </c>
      <c r="C73" s="7" t="str">
        <f>VLOOKUP(B73,'Sheet2 (2)'!$C$1:$D$349,2,FALSE)</f>
        <v>MMR005006</v>
      </c>
      <c r="D73" s="16">
        <v>42204</v>
      </c>
      <c r="E73" s="13">
        <v>196143</v>
      </c>
      <c r="F73" s="4">
        <v>12902</v>
      </c>
      <c r="G73" s="14">
        <f t="shared" si="2"/>
        <v>6.5778539127065452</v>
      </c>
      <c r="H73" s="4">
        <v>3</v>
      </c>
      <c r="I73" s="4">
        <v>2164</v>
      </c>
      <c r="J73" s="4"/>
      <c r="K73" s="4"/>
      <c r="L73" s="4"/>
      <c r="M73" s="4"/>
      <c r="N73" s="4"/>
      <c r="O73" s="4"/>
      <c r="P73" s="4">
        <f t="shared" si="3"/>
        <v>0</v>
      </c>
      <c r="Q73" s="3"/>
    </row>
    <row r="74" spans="1:17" ht="15" customHeight="1" x14ac:dyDescent="0.25">
      <c r="A74" s="3" t="s">
        <v>19</v>
      </c>
      <c r="B74" s="3" t="s">
        <v>118</v>
      </c>
      <c r="C74" s="7" t="str">
        <f>VLOOKUP(B74,'Sheet2 (2)'!$C$1:$D$349,2,FALSE)</f>
        <v>MMR005028</v>
      </c>
      <c r="D74" s="16">
        <v>42213</v>
      </c>
      <c r="E74" s="13">
        <v>56386</v>
      </c>
      <c r="F74" s="4">
        <v>2278</v>
      </c>
      <c r="G74" s="14">
        <f t="shared" si="2"/>
        <v>4.0400099315432909</v>
      </c>
      <c r="H74" s="4">
        <v>87</v>
      </c>
      <c r="I74" s="4">
        <v>506</v>
      </c>
      <c r="J74" s="4">
        <v>3</v>
      </c>
      <c r="K74" s="4"/>
      <c r="L74" s="4"/>
      <c r="M74" s="4"/>
      <c r="N74" s="4"/>
      <c r="O74" s="4"/>
      <c r="P74" s="4">
        <f t="shared" si="3"/>
        <v>0</v>
      </c>
      <c r="Q74" s="3"/>
    </row>
    <row r="75" spans="1:17" ht="15" customHeight="1" x14ac:dyDescent="0.25">
      <c r="A75" s="3" t="s">
        <v>19</v>
      </c>
      <c r="B75" s="3" t="s">
        <v>119</v>
      </c>
      <c r="C75" s="7" t="str">
        <f>VLOOKUP(B75,'Sheet2 (2)'!$C$1:$D$349,2,FALSE)</f>
        <v>MMR005027</v>
      </c>
      <c r="D75" s="16">
        <v>42215</v>
      </c>
      <c r="E75" s="13">
        <v>347363</v>
      </c>
      <c r="F75" s="4">
        <v>90620</v>
      </c>
      <c r="G75" s="14">
        <f t="shared" si="2"/>
        <v>26.087982888217802</v>
      </c>
      <c r="H75" s="4">
        <v>805</v>
      </c>
      <c r="I75" s="4">
        <v>15476</v>
      </c>
      <c r="J75" s="4">
        <v>4</v>
      </c>
      <c r="K75" s="4">
        <v>14000000</v>
      </c>
      <c r="L75" s="4"/>
      <c r="M75" s="4"/>
      <c r="N75" s="4">
        <v>41534400</v>
      </c>
      <c r="O75" s="4">
        <v>400000</v>
      </c>
      <c r="P75" s="4">
        <f t="shared" si="3"/>
        <v>55934400</v>
      </c>
      <c r="Q75" s="3"/>
    </row>
    <row r="76" spans="1:17" ht="15" customHeight="1" x14ac:dyDescent="0.25">
      <c r="A76" s="3" t="s">
        <v>19</v>
      </c>
      <c r="B76" s="3" t="s">
        <v>120</v>
      </c>
      <c r="C76" s="7" t="str">
        <f>VLOOKUP(B76,'Sheet2 (2)'!$C$1:$D$349,2,FALSE)</f>
        <v>MMR005031</v>
      </c>
      <c r="D76" s="16">
        <v>42216</v>
      </c>
      <c r="E76" s="13">
        <v>51324</v>
      </c>
      <c r="F76" s="4">
        <v>950</v>
      </c>
      <c r="G76" s="14">
        <f t="shared" si="2"/>
        <v>1.8509858935390848</v>
      </c>
      <c r="H76" s="4">
        <v>1</v>
      </c>
      <c r="I76" s="4">
        <v>198</v>
      </c>
      <c r="J76" s="4">
        <v>2</v>
      </c>
      <c r="K76" s="4"/>
      <c r="L76" s="4"/>
      <c r="M76" s="4"/>
      <c r="N76" s="4"/>
      <c r="O76" s="4"/>
      <c r="P76" s="4">
        <f t="shared" si="3"/>
        <v>0</v>
      </c>
      <c r="Q76" s="3"/>
    </row>
    <row r="77" spans="1:17" ht="15" customHeight="1" x14ac:dyDescent="0.25">
      <c r="A77" s="3" t="s">
        <v>19</v>
      </c>
      <c r="B77" s="3" t="s">
        <v>121</v>
      </c>
      <c r="C77" s="7" t="str">
        <f>VLOOKUP(B77,'Sheet2 (2)'!$C$1:$D$349,2,FALSE)</f>
        <v>MMR005018</v>
      </c>
      <c r="D77" s="16">
        <v>42220</v>
      </c>
      <c r="E77" s="13">
        <v>121770</v>
      </c>
      <c r="F77" s="4">
        <v>35183</v>
      </c>
      <c r="G77" s="14">
        <f t="shared" si="2"/>
        <v>28.892994990555966</v>
      </c>
      <c r="H77" s="4">
        <v>4</v>
      </c>
      <c r="I77" s="4">
        <v>6963</v>
      </c>
      <c r="J77" s="4"/>
      <c r="K77" s="4"/>
      <c r="L77" s="4"/>
      <c r="M77" s="4"/>
      <c r="N77" s="4"/>
      <c r="O77" s="4"/>
      <c r="P77" s="4">
        <f t="shared" si="3"/>
        <v>0</v>
      </c>
      <c r="Q77" s="3"/>
    </row>
    <row r="78" spans="1:17" ht="15" customHeight="1" x14ac:dyDescent="0.25">
      <c r="A78" s="3" t="s">
        <v>19</v>
      </c>
      <c r="B78" s="3" t="s">
        <v>122</v>
      </c>
      <c r="C78" s="7" t="str">
        <f>VLOOKUP(B78,'Sheet2 (2)'!$C$1:$D$349,2,FALSE)</f>
        <v>MMR005003</v>
      </c>
      <c r="D78" s="16">
        <v>42217</v>
      </c>
      <c r="E78" s="13">
        <v>106440</v>
      </c>
      <c r="F78" s="4">
        <v>28008</v>
      </c>
      <c r="G78" s="14">
        <f t="shared" si="2"/>
        <v>26.313416009019164</v>
      </c>
      <c r="H78" s="4">
        <v>10</v>
      </c>
      <c r="I78" s="4">
        <v>6242</v>
      </c>
      <c r="J78" s="4"/>
      <c r="K78" s="4">
        <v>4718700</v>
      </c>
      <c r="L78" s="4"/>
      <c r="M78" s="4"/>
      <c r="N78" s="4">
        <v>4065000</v>
      </c>
      <c r="O78" s="4"/>
      <c r="P78" s="4">
        <f t="shared" si="3"/>
        <v>8783700</v>
      </c>
      <c r="Q78" s="3"/>
    </row>
    <row r="79" spans="1:17" ht="15" customHeight="1" x14ac:dyDescent="0.25">
      <c r="A79" s="3" t="s">
        <v>19</v>
      </c>
      <c r="B79" s="3" t="s">
        <v>123</v>
      </c>
      <c r="C79" s="7" t="str">
        <f>VLOOKUP(B79,'Sheet2 (2)'!$C$1:$D$349,2,FALSE)</f>
        <v>MMR005016</v>
      </c>
      <c r="D79" s="16">
        <v>42220</v>
      </c>
      <c r="E79" s="13">
        <v>141139</v>
      </c>
      <c r="F79" s="4">
        <v>7464</v>
      </c>
      <c r="G79" s="14">
        <f t="shared" si="2"/>
        <v>5.2884036304635851</v>
      </c>
      <c r="H79" s="4"/>
      <c r="I79" s="4">
        <v>1531</v>
      </c>
      <c r="J79" s="4">
        <v>1</v>
      </c>
      <c r="K79" s="4"/>
      <c r="L79" s="4"/>
      <c r="M79" s="4"/>
      <c r="N79" s="4"/>
      <c r="O79" s="4"/>
      <c r="P79" s="4">
        <f t="shared" si="3"/>
        <v>0</v>
      </c>
      <c r="Q79" s="3"/>
    </row>
    <row r="80" spans="1:17" ht="15" customHeight="1" x14ac:dyDescent="0.25">
      <c r="A80" s="3" t="s">
        <v>19</v>
      </c>
      <c r="B80" s="3" t="s">
        <v>124</v>
      </c>
      <c r="C80" s="7" t="str">
        <f>VLOOKUP(B80,'Sheet2 (2)'!$C$1:$D$349,2,FALSE)</f>
        <v>MMR005030</v>
      </c>
      <c r="D80" s="16">
        <v>42217</v>
      </c>
      <c r="E80" s="13">
        <v>114827</v>
      </c>
      <c r="F80" s="4">
        <v>6194</v>
      </c>
      <c r="G80" s="14">
        <f t="shared" si="2"/>
        <v>5.3942017121408723</v>
      </c>
      <c r="H80" s="4">
        <v>385</v>
      </c>
      <c r="I80" s="4">
        <v>1172</v>
      </c>
      <c r="J80" s="4"/>
      <c r="K80" s="4">
        <v>2621700</v>
      </c>
      <c r="L80" s="4"/>
      <c r="M80" s="4"/>
      <c r="N80" s="4"/>
      <c r="O80" s="4"/>
      <c r="P80" s="4">
        <f t="shared" si="3"/>
        <v>2621700</v>
      </c>
      <c r="Q80" s="3"/>
    </row>
    <row r="81" spans="1:17" ht="15" customHeight="1" x14ac:dyDescent="0.25">
      <c r="A81" s="3" t="s">
        <v>19</v>
      </c>
      <c r="B81" s="3" t="s">
        <v>125</v>
      </c>
      <c r="C81" s="7" t="str">
        <f>VLOOKUP(B81,'Sheet2 (2)'!$C$1:$D$349,2,FALSE)</f>
        <v>MMR005015</v>
      </c>
      <c r="D81" s="16">
        <v>42220</v>
      </c>
      <c r="E81" s="13">
        <v>105837</v>
      </c>
      <c r="F81" s="4">
        <v>10095</v>
      </c>
      <c r="G81" s="14">
        <f t="shared" si="2"/>
        <v>9.5382522180333904</v>
      </c>
      <c r="H81" s="4"/>
      <c r="I81" s="4">
        <v>1597</v>
      </c>
      <c r="J81" s="4"/>
      <c r="K81" s="4"/>
      <c r="L81" s="4"/>
      <c r="M81" s="4"/>
      <c r="N81" s="4"/>
      <c r="O81" s="4"/>
      <c r="P81" s="4">
        <f t="shared" si="3"/>
        <v>0</v>
      </c>
      <c r="Q81" s="3"/>
    </row>
    <row r="82" spans="1:17" x14ac:dyDescent="0.25">
      <c r="A82" s="3" t="s">
        <v>19</v>
      </c>
      <c r="B82" s="3" t="s">
        <v>177</v>
      </c>
      <c r="C82" s="7" t="str">
        <f>VLOOKUP(B82,'Sheet2 (2)'!$C$1:$D$349,2,FALSE)</f>
        <v>MMR005002</v>
      </c>
      <c r="D82" s="16">
        <v>42220</v>
      </c>
      <c r="E82" s="3">
        <v>106821</v>
      </c>
      <c r="F82" s="3">
        <v>6335</v>
      </c>
      <c r="G82" s="14">
        <f t="shared" si="2"/>
        <v>5.9304818340962919</v>
      </c>
      <c r="H82" s="3"/>
      <c r="I82" s="3">
        <v>1444</v>
      </c>
      <c r="J82" s="3"/>
      <c r="K82" s="3"/>
      <c r="L82" s="3"/>
      <c r="M82" s="3"/>
      <c r="N82" s="3"/>
      <c r="O82" s="3"/>
      <c r="P82" s="4">
        <f>SUM(K82:O82)</f>
        <v>0</v>
      </c>
      <c r="Q82" s="3"/>
    </row>
    <row r="83" spans="1:17" x14ac:dyDescent="0.25">
      <c r="A83" s="3" t="s">
        <v>19</v>
      </c>
      <c r="B83" s="3" t="s">
        <v>19</v>
      </c>
      <c r="C83" s="7" t="str">
        <f>VLOOKUP(B83,'Sheet2 (2)'!$C$1:$D$349,2,FALSE)</f>
        <v>MMR005001</v>
      </c>
      <c r="D83" s="16">
        <v>42220</v>
      </c>
      <c r="E83" s="3">
        <v>307138</v>
      </c>
      <c r="F83" s="3">
        <v>19920</v>
      </c>
      <c r="G83" s="14">
        <f t="shared" si="2"/>
        <v>6.4856839596533158</v>
      </c>
      <c r="H83" s="3"/>
      <c r="I83" s="3">
        <v>5673</v>
      </c>
      <c r="J83" s="3"/>
      <c r="K83" s="3"/>
      <c r="L83" s="3"/>
      <c r="M83" s="3"/>
      <c r="N83" s="3"/>
      <c r="O83" s="3"/>
      <c r="P83" s="4">
        <f>SUM(K83:O83)</f>
        <v>0</v>
      </c>
      <c r="Q83" s="3"/>
    </row>
    <row r="84" spans="1:17" x14ac:dyDescent="0.25">
      <c r="A84" s="3" t="s">
        <v>19</v>
      </c>
      <c r="B84" s="3" t="s">
        <v>180</v>
      </c>
      <c r="C84" s="7" t="str">
        <f>VLOOKUP(B84,'Sheet2 (2)'!$C$1:$D$349,2,FALSE)</f>
        <v>MMR005025</v>
      </c>
      <c r="D84" s="16">
        <v>42220</v>
      </c>
      <c r="E84" s="3">
        <v>73809</v>
      </c>
      <c r="F84" s="3">
        <v>2129</v>
      </c>
      <c r="G84" s="14">
        <f t="shared" si="2"/>
        <v>2.8844720833502686</v>
      </c>
      <c r="H84" s="3"/>
      <c r="I84" s="3">
        <v>435</v>
      </c>
      <c r="J84" s="3"/>
      <c r="K84" s="3"/>
      <c r="L84" s="3"/>
      <c r="M84" s="3"/>
      <c r="N84" s="3"/>
      <c r="O84" s="3"/>
      <c r="P84" s="4">
        <f>SUM(K84:O84)</f>
        <v>0</v>
      </c>
      <c r="Q84" s="3"/>
    </row>
    <row r="85" spans="1:17" x14ac:dyDescent="0.25">
      <c r="A85" s="3" t="s">
        <v>19</v>
      </c>
      <c r="B85" s="3" t="s">
        <v>506</v>
      </c>
      <c r="C85" s="7" t="str">
        <f>VLOOKUP(B85,'Sheet2 (2)'!$C$1:$D$349,2,FALSE)</f>
        <v>MMR005010</v>
      </c>
      <c r="D85" s="16">
        <v>42220</v>
      </c>
      <c r="E85" s="3">
        <v>140699</v>
      </c>
      <c r="F85" s="3"/>
      <c r="G85" s="14">
        <f t="shared" si="2"/>
        <v>0</v>
      </c>
      <c r="H85" s="3">
        <v>22</v>
      </c>
      <c r="I85" s="3">
        <v>22</v>
      </c>
      <c r="J85" s="3"/>
      <c r="K85" s="3"/>
      <c r="L85" s="3"/>
      <c r="M85" s="3"/>
      <c r="N85" s="3"/>
      <c r="O85" s="3"/>
      <c r="P85" s="4"/>
      <c r="Q85" s="3"/>
    </row>
    <row r="86" spans="1:17" x14ac:dyDescent="0.25">
      <c r="A86" s="3" t="s">
        <v>19</v>
      </c>
      <c r="B86" s="3" t="s">
        <v>488</v>
      </c>
      <c r="C86" s="7" t="str">
        <f>VLOOKUP(B86,'Sheet2 (2)'!$C$1:$D$349,2,FALSE)</f>
        <v>MMR005034</v>
      </c>
      <c r="D86" s="16">
        <v>42220</v>
      </c>
      <c r="E86" s="3">
        <v>258810</v>
      </c>
      <c r="F86" s="3">
        <v>350</v>
      </c>
      <c r="G86" s="14">
        <f t="shared" si="2"/>
        <v>0.1352343417951393</v>
      </c>
      <c r="H86" s="3"/>
      <c r="I86" s="3"/>
      <c r="J86" s="3"/>
      <c r="K86" s="3"/>
      <c r="L86" s="3"/>
      <c r="M86" s="3"/>
      <c r="N86" s="3"/>
      <c r="O86" s="3"/>
      <c r="P86" s="4"/>
      <c r="Q86" s="3"/>
    </row>
    <row r="87" spans="1:17" ht="15" customHeight="1" x14ac:dyDescent="0.25">
      <c r="A87" s="3" t="s">
        <v>33</v>
      </c>
      <c r="B87" s="3" t="s">
        <v>126</v>
      </c>
      <c r="C87" s="7" t="str">
        <f>VLOOKUP(B87,'Sheet2 (2)'!$C$1:$D$349,2,FALSE)</f>
        <v>MMR001008</v>
      </c>
      <c r="D87" s="16">
        <v>42203</v>
      </c>
      <c r="E87" s="13">
        <v>132264</v>
      </c>
      <c r="F87" s="4">
        <v>4872</v>
      </c>
      <c r="G87" s="14">
        <f t="shared" si="2"/>
        <v>3.6835420068953004</v>
      </c>
      <c r="H87" s="4"/>
      <c r="I87" s="4">
        <v>911</v>
      </c>
      <c r="J87" s="4">
        <v>1</v>
      </c>
      <c r="K87" s="4">
        <v>12703250</v>
      </c>
      <c r="L87" s="4"/>
      <c r="M87" s="4"/>
      <c r="N87" s="4">
        <v>2910540</v>
      </c>
      <c r="O87" s="4">
        <v>100000</v>
      </c>
      <c r="P87" s="4">
        <f t="shared" si="3"/>
        <v>15713790</v>
      </c>
      <c r="Q87" s="3"/>
    </row>
    <row r="88" spans="1:17" ht="15" customHeight="1" x14ac:dyDescent="0.25">
      <c r="A88" s="3" t="s">
        <v>33</v>
      </c>
      <c r="B88" s="3" t="s">
        <v>127</v>
      </c>
      <c r="C88" s="7" t="str">
        <f>VLOOKUP(B88,'Sheet2 (2)'!$C$1:$D$349,2,FALSE)</f>
        <v>MMR001009</v>
      </c>
      <c r="D88" s="16">
        <v>42208</v>
      </c>
      <c r="E88" s="13">
        <v>331964</v>
      </c>
      <c r="F88" s="4">
        <v>336</v>
      </c>
      <c r="G88" s="14">
        <f t="shared" si="2"/>
        <v>0.1012157944837392</v>
      </c>
      <c r="H88" s="4">
        <v>50</v>
      </c>
      <c r="I88" s="4">
        <v>50</v>
      </c>
      <c r="J88" s="4"/>
      <c r="K88" s="4">
        <v>247050</v>
      </c>
      <c r="L88" s="4"/>
      <c r="M88" s="4">
        <v>2500000</v>
      </c>
      <c r="N88" s="4"/>
      <c r="O88" s="4"/>
      <c r="P88" s="4">
        <f t="shared" si="3"/>
        <v>2747050</v>
      </c>
      <c r="Q88" s="3"/>
    </row>
    <row r="89" spans="1:17" ht="15" customHeight="1" x14ac:dyDescent="0.25">
      <c r="A89" s="3" t="s">
        <v>33</v>
      </c>
      <c r="B89" s="3" t="s">
        <v>128</v>
      </c>
      <c r="C89" s="7" t="str">
        <f>VLOOKUP(B89,'Sheet2 (2)'!$C$1:$D$349,2,FALSE)</f>
        <v>MMR001007</v>
      </c>
      <c r="D89" s="16">
        <v>42209</v>
      </c>
      <c r="E89" s="13">
        <v>209073</v>
      </c>
      <c r="F89" s="4">
        <v>1011</v>
      </c>
      <c r="G89" s="14">
        <f t="shared" si="2"/>
        <v>0.48356315736608746</v>
      </c>
      <c r="H89" s="4"/>
      <c r="I89" s="4">
        <v>184</v>
      </c>
      <c r="J89" s="4"/>
      <c r="K89" s="4"/>
      <c r="L89" s="4"/>
      <c r="M89" s="4"/>
      <c r="N89" s="4"/>
      <c r="O89" s="4"/>
      <c r="P89" s="4">
        <f t="shared" si="3"/>
        <v>0</v>
      </c>
      <c r="Q89" s="3"/>
    </row>
    <row r="90" spans="1:17" ht="15" customHeight="1" x14ac:dyDescent="0.25">
      <c r="A90" s="3" t="s">
        <v>35</v>
      </c>
      <c r="B90" s="3" t="s">
        <v>129</v>
      </c>
      <c r="C90" s="7" t="str">
        <f>VLOOKUP(B90,'Sheet2 (2)'!$C$1:$D$349,2,FALSE)</f>
        <v>MMR015014</v>
      </c>
      <c r="D90" s="16">
        <v>42210</v>
      </c>
      <c r="E90" s="13">
        <v>175873</v>
      </c>
      <c r="F90" s="4">
        <v>931</v>
      </c>
      <c r="G90" s="14">
        <f t="shared" si="2"/>
        <v>0.5293592535522792</v>
      </c>
      <c r="H90" s="4">
        <v>8</v>
      </c>
      <c r="I90" s="4">
        <v>173</v>
      </c>
      <c r="J90" s="4">
        <v>5</v>
      </c>
      <c r="K90" s="4"/>
      <c r="L90" s="4"/>
      <c r="M90" s="4"/>
      <c r="N90" s="4">
        <v>1472688</v>
      </c>
      <c r="O90" s="4">
        <v>500000</v>
      </c>
      <c r="P90" s="4">
        <f t="shared" si="3"/>
        <v>1972688</v>
      </c>
      <c r="Q90" s="3"/>
    </row>
    <row r="91" spans="1:17" ht="15" customHeight="1" x14ac:dyDescent="0.25">
      <c r="A91" s="3" t="s">
        <v>35</v>
      </c>
      <c r="B91" s="3" t="s">
        <v>130</v>
      </c>
      <c r="C91" s="7" t="str">
        <f>VLOOKUP(B91,'Sheet2 (2)'!$C$1:$D$349,2,FALSE)</f>
        <v>MMR015017</v>
      </c>
      <c r="D91" s="16">
        <v>42209</v>
      </c>
      <c r="E91" s="13">
        <v>62838</v>
      </c>
      <c r="F91" s="4">
        <v>2282</v>
      </c>
      <c r="G91" s="14">
        <f t="shared" si="2"/>
        <v>3.6315605207040322</v>
      </c>
      <c r="H91" s="4"/>
      <c r="I91" s="4">
        <v>454</v>
      </c>
      <c r="J91" s="4"/>
      <c r="K91" s="4"/>
      <c r="L91" s="4"/>
      <c r="M91" s="4"/>
      <c r="N91" s="4"/>
      <c r="O91" s="4"/>
      <c r="P91" s="4">
        <f t="shared" si="3"/>
        <v>0</v>
      </c>
      <c r="Q91" s="3"/>
    </row>
    <row r="92" spans="1:17" ht="15" customHeight="1" x14ac:dyDescent="0.25">
      <c r="A92" s="3" t="s">
        <v>35</v>
      </c>
      <c r="B92" s="3" t="s">
        <v>131</v>
      </c>
      <c r="C92" s="7" t="str">
        <f>VLOOKUP(B92,'Sheet2 (2)'!$C$1:$D$349,2,FALSE)</f>
        <v>MMR014005</v>
      </c>
      <c r="D92" s="16">
        <v>42211</v>
      </c>
      <c r="E92" s="13">
        <v>186019</v>
      </c>
      <c r="F92" s="4">
        <v>2140</v>
      </c>
      <c r="G92" s="14">
        <f t="shared" si="2"/>
        <v>1.1504201183750047</v>
      </c>
      <c r="H92" s="4"/>
      <c r="I92" s="4">
        <v>476</v>
      </c>
      <c r="J92" s="4"/>
      <c r="K92" s="4"/>
      <c r="L92" s="4"/>
      <c r="M92" s="4"/>
      <c r="N92" s="4"/>
      <c r="O92" s="4"/>
      <c r="P92" s="4">
        <f t="shared" si="3"/>
        <v>0</v>
      </c>
      <c r="Q92" s="3"/>
    </row>
    <row r="93" spans="1:17" ht="15" customHeight="1" x14ac:dyDescent="0.25">
      <c r="A93" s="3" t="s">
        <v>35</v>
      </c>
      <c r="B93" s="3" t="s">
        <v>132</v>
      </c>
      <c r="C93" s="7" t="str">
        <f>VLOOKUP(B93,'Sheet2 (2)'!$C$1:$D$349,2,FALSE)</f>
        <v>MMR015004</v>
      </c>
      <c r="D93" s="16">
        <v>42215</v>
      </c>
      <c r="E93" s="13">
        <v>172042</v>
      </c>
      <c r="F93" s="4">
        <v>42</v>
      </c>
      <c r="G93" s="14">
        <f t="shared" si="2"/>
        <v>2.4412643424280116E-2</v>
      </c>
      <c r="H93" s="4">
        <v>2</v>
      </c>
      <c r="I93" s="4">
        <v>6</v>
      </c>
      <c r="J93" s="4"/>
      <c r="K93" s="4"/>
      <c r="L93" s="4"/>
      <c r="M93" s="4"/>
      <c r="N93" s="4">
        <v>40650</v>
      </c>
      <c r="O93" s="4"/>
      <c r="P93" s="4">
        <f t="shared" si="3"/>
        <v>40650</v>
      </c>
      <c r="Q93" s="3" t="s">
        <v>134</v>
      </c>
    </row>
    <row r="94" spans="1:17" ht="15" customHeight="1" x14ac:dyDescent="0.25">
      <c r="A94" s="3" t="s">
        <v>35</v>
      </c>
      <c r="B94" s="3" t="s">
        <v>133</v>
      </c>
      <c r="C94" s="7" t="str">
        <f>VLOOKUP(B94,'Sheet2 (2)'!$C$1:$D$349,2,FALSE)</f>
        <v>MMR016009</v>
      </c>
      <c r="D94" s="16">
        <v>42220</v>
      </c>
      <c r="E94" s="13">
        <v>176877</v>
      </c>
      <c r="F94" s="4">
        <v>1638</v>
      </c>
      <c r="G94" s="14">
        <f t="shared" si="2"/>
        <v>0.92606726708390574</v>
      </c>
      <c r="H94" s="4">
        <v>74</v>
      </c>
      <c r="I94" s="4">
        <v>260</v>
      </c>
      <c r="J94" s="4">
        <v>4</v>
      </c>
      <c r="K94" s="4"/>
      <c r="L94" s="4"/>
      <c r="M94" s="4"/>
      <c r="N94" s="4">
        <v>3145064</v>
      </c>
      <c r="O94" s="4"/>
      <c r="P94" s="4">
        <f t="shared" si="3"/>
        <v>3145064</v>
      </c>
      <c r="Q94" s="3"/>
    </row>
    <row r="95" spans="1:17" ht="15" customHeight="1" x14ac:dyDescent="0.25">
      <c r="A95" s="3" t="s">
        <v>35</v>
      </c>
      <c r="B95" s="3" t="s">
        <v>135</v>
      </c>
      <c r="C95" s="7" t="str">
        <f>VLOOKUP(B95,'Sheet2 (2)'!$C$1:$D$349,2,FALSE)</f>
        <v>MMR016011</v>
      </c>
      <c r="D95" s="16">
        <v>42220</v>
      </c>
      <c r="E95" s="13">
        <v>79666</v>
      </c>
      <c r="F95" s="4">
        <v>105</v>
      </c>
      <c r="G95" s="14">
        <f t="shared" si="2"/>
        <v>0.13180026611101348</v>
      </c>
      <c r="H95" s="4">
        <v>20</v>
      </c>
      <c r="I95" s="4">
        <v>20</v>
      </c>
      <c r="J95" s="4"/>
      <c r="K95" s="4">
        <v>89100</v>
      </c>
      <c r="L95" s="4"/>
      <c r="M95" s="4">
        <v>1000000</v>
      </c>
      <c r="N95" s="4">
        <v>441320</v>
      </c>
      <c r="O95" s="4"/>
      <c r="P95" s="4">
        <f t="shared" si="3"/>
        <v>1530420</v>
      </c>
      <c r="Q95" s="3"/>
    </row>
    <row r="96" spans="1:17" ht="15" customHeight="1" x14ac:dyDescent="0.25">
      <c r="A96" s="3" t="s">
        <v>35</v>
      </c>
      <c r="B96" s="3" t="s">
        <v>136</v>
      </c>
      <c r="C96" s="7" t="str">
        <f>VLOOKUP(B96,'Sheet2 (2)'!$C$1:$D$349,2,FALSE)</f>
        <v>MMR016008</v>
      </c>
      <c r="D96" s="16">
        <v>42220</v>
      </c>
      <c r="E96" s="13">
        <v>70100</v>
      </c>
      <c r="F96" s="4">
        <v>473</v>
      </c>
      <c r="G96" s="14">
        <f t="shared" si="2"/>
        <v>0.6747503566333809</v>
      </c>
      <c r="H96" s="4">
        <v>23</v>
      </c>
      <c r="I96" s="4">
        <v>97</v>
      </c>
      <c r="J96" s="4"/>
      <c r="K96" s="4"/>
      <c r="L96" s="4"/>
      <c r="M96" s="4"/>
      <c r="N96" s="4"/>
      <c r="O96" s="4"/>
      <c r="P96" s="4">
        <f t="shared" si="3"/>
        <v>0</v>
      </c>
      <c r="Q96" s="3"/>
    </row>
    <row r="97" spans="1:17" ht="15" customHeight="1" x14ac:dyDescent="0.25">
      <c r="A97" s="3" t="s">
        <v>29</v>
      </c>
      <c r="B97" s="3" t="s">
        <v>137</v>
      </c>
      <c r="C97" s="7" t="str">
        <f>VLOOKUP(B97,'Sheet2 (2)'!$C$1:$D$349,2,FALSE)</f>
        <v>MMR010011</v>
      </c>
      <c r="D97" s="16">
        <v>42209</v>
      </c>
      <c r="E97" s="13">
        <v>166952</v>
      </c>
      <c r="F97" s="4">
        <v>159</v>
      </c>
      <c r="G97" s="14">
        <f t="shared" si="2"/>
        <v>9.5236954334179891E-2</v>
      </c>
      <c r="H97" s="4">
        <v>32</v>
      </c>
      <c r="I97" s="4">
        <v>30</v>
      </c>
      <c r="J97" s="4">
        <v>4</v>
      </c>
      <c r="K97" s="4">
        <v>128250</v>
      </c>
      <c r="L97" s="4"/>
      <c r="M97" s="4">
        <v>1500000</v>
      </c>
      <c r="N97" s="4">
        <v>661980</v>
      </c>
      <c r="O97" s="4">
        <v>300000</v>
      </c>
      <c r="P97" s="4">
        <f t="shared" si="3"/>
        <v>2590230</v>
      </c>
      <c r="Q97" s="3"/>
    </row>
    <row r="98" spans="1:17" ht="15" customHeight="1" x14ac:dyDescent="0.25">
      <c r="A98" s="3" t="s">
        <v>29</v>
      </c>
      <c r="B98" s="3" t="s">
        <v>138</v>
      </c>
      <c r="C98" s="7" t="str">
        <f>VLOOKUP(B98,'Sheet2 (2)'!$C$1:$D$349,2,FALSE)</f>
        <v>MMR010012</v>
      </c>
      <c r="D98" s="16">
        <v>42209</v>
      </c>
      <c r="E98" s="13">
        <v>162893</v>
      </c>
      <c r="F98" s="4">
        <v>252</v>
      </c>
      <c r="G98" s="14">
        <f t="shared" si="2"/>
        <v>0.1547027803527469</v>
      </c>
      <c r="H98" s="4">
        <v>64</v>
      </c>
      <c r="I98" s="4">
        <v>64</v>
      </c>
      <c r="J98" s="4">
        <v>8</v>
      </c>
      <c r="K98" s="4">
        <v>197550</v>
      </c>
      <c r="L98" s="4"/>
      <c r="M98" s="4">
        <v>3200000</v>
      </c>
      <c r="N98" s="4">
        <v>1412224</v>
      </c>
      <c r="O98" s="4">
        <v>800000</v>
      </c>
      <c r="P98" s="4">
        <f>SUM(K98:O98)</f>
        <v>5609774</v>
      </c>
      <c r="Q98" s="3"/>
    </row>
    <row r="99" spans="1:17" ht="15" customHeight="1" x14ac:dyDescent="0.25">
      <c r="A99" s="3" t="s">
        <v>29</v>
      </c>
      <c r="B99" s="3" t="s">
        <v>139</v>
      </c>
      <c r="C99" s="7" t="str">
        <f>VLOOKUP(B99,'Sheet2 (2)'!$C$1:$D$349,2,FALSE)</f>
        <v>MMR010010</v>
      </c>
      <c r="D99" s="16">
        <v>42209</v>
      </c>
      <c r="E99" s="13">
        <v>157383</v>
      </c>
      <c r="F99" s="4">
        <v>438</v>
      </c>
      <c r="G99" s="14">
        <f t="shared" si="2"/>
        <v>0.2783019767065058</v>
      </c>
      <c r="H99" s="4">
        <v>91</v>
      </c>
      <c r="I99" s="4">
        <v>131</v>
      </c>
      <c r="J99" s="4"/>
      <c r="K99" s="4">
        <v>135900</v>
      </c>
      <c r="L99" s="4"/>
      <c r="M99" s="4">
        <v>200000</v>
      </c>
      <c r="N99" s="4">
        <v>2746670</v>
      </c>
      <c r="O99" s="4"/>
      <c r="P99" s="4">
        <f t="shared" si="3"/>
        <v>3082570</v>
      </c>
      <c r="Q99" s="3"/>
    </row>
    <row r="100" spans="1:17" ht="15" customHeight="1" x14ac:dyDescent="0.25">
      <c r="A100" s="3" t="s">
        <v>29</v>
      </c>
      <c r="B100" s="3" t="s">
        <v>140</v>
      </c>
      <c r="C100" s="7" t="str">
        <f>VLOOKUP(B100,'Sheet2 (2)'!$C$1:$D$349,2,FALSE)</f>
        <v>MMR010022</v>
      </c>
      <c r="D100" s="16">
        <v>42216</v>
      </c>
      <c r="E100" s="13">
        <v>239713</v>
      </c>
      <c r="F100" s="4">
        <v>8016</v>
      </c>
      <c r="G100" s="14">
        <f t="shared" si="2"/>
        <v>3.3439988653097661</v>
      </c>
      <c r="H100" s="4"/>
      <c r="I100" s="4">
        <v>1879</v>
      </c>
      <c r="J100" s="4"/>
      <c r="K100" s="4">
        <v>6476400</v>
      </c>
      <c r="L100" s="4"/>
      <c r="M100" s="4"/>
      <c r="N100" s="4">
        <v>15276270</v>
      </c>
      <c r="O100" s="4"/>
      <c r="P100" s="4">
        <f t="shared" si="3"/>
        <v>21752670</v>
      </c>
      <c r="Q100" s="3"/>
    </row>
    <row r="101" spans="1:17" ht="15" customHeight="1" x14ac:dyDescent="0.25">
      <c r="A101" s="3" t="s">
        <v>29</v>
      </c>
      <c r="B101" s="3" t="s">
        <v>141</v>
      </c>
      <c r="C101" s="7" t="str">
        <f>VLOOKUP(B101,'Sheet2 (2)'!$C$1:$D$349,2,FALSE)</f>
        <v>MMR010017</v>
      </c>
      <c r="D101" s="16"/>
      <c r="E101" s="13">
        <v>276190</v>
      </c>
      <c r="F101" s="4">
        <v>3683</v>
      </c>
      <c r="G101" s="14">
        <f t="shared" si="2"/>
        <v>1.333502299141895</v>
      </c>
      <c r="H101" s="4"/>
      <c r="I101" s="4">
        <v>970</v>
      </c>
      <c r="J101" s="4"/>
      <c r="K101" s="4">
        <v>2498400</v>
      </c>
      <c r="L101" s="4"/>
      <c r="M101" s="4"/>
      <c r="N101" s="4">
        <v>4878000</v>
      </c>
      <c r="O101" s="4"/>
      <c r="P101" s="4">
        <f t="shared" si="3"/>
        <v>7376400</v>
      </c>
      <c r="Q101" s="3"/>
    </row>
    <row r="102" spans="1:17" ht="15" customHeight="1" x14ac:dyDescent="0.25">
      <c r="A102" s="3" t="s">
        <v>29</v>
      </c>
      <c r="B102" s="3" t="s">
        <v>142</v>
      </c>
      <c r="C102" s="7" t="str">
        <f>VLOOKUP(B102,'Sheet2 (2)'!$C$1:$D$349,2,FALSE)</f>
        <v>MMR010018</v>
      </c>
      <c r="D102" s="16">
        <v>42218</v>
      </c>
      <c r="E102" s="13">
        <v>216399</v>
      </c>
      <c r="F102" s="4">
        <v>3064</v>
      </c>
      <c r="G102" s="14">
        <f t="shared" si="2"/>
        <v>1.4159030309751894</v>
      </c>
      <c r="H102" s="4">
        <v>1</v>
      </c>
      <c r="I102" s="4">
        <v>681</v>
      </c>
      <c r="J102" s="4"/>
      <c r="K102" s="4"/>
      <c r="L102" s="4"/>
      <c r="M102" s="4"/>
      <c r="N102" s="4">
        <v>5550466</v>
      </c>
      <c r="O102" s="4"/>
      <c r="P102" s="4">
        <f t="shared" si="3"/>
        <v>5550466</v>
      </c>
      <c r="Q102" s="3"/>
    </row>
    <row r="103" spans="1:17" ht="15" customHeight="1" x14ac:dyDescent="0.25">
      <c r="A103" s="3" t="s">
        <v>23</v>
      </c>
      <c r="B103" s="3" t="s">
        <v>143</v>
      </c>
      <c r="C103" s="7" t="str">
        <f>VLOOKUP(B103,'Sheet2 (2)'!$C$1:$D$349,2,FALSE)</f>
        <v>MMR004006</v>
      </c>
      <c r="D103" s="16">
        <v>42206</v>
      </c>
      <c r="E103" s="13">
        <v>42540</v>
      </c>
      <c r="F103" s="4">
        <v>581</v>
      </c>
      <c r="G103" s="14">
        <v>0.97790314997649275</v>
      </c>
      <c r="H103" s="4">
        <v>246</v>
      </c>
      <c r="I103" s="4">
        <v>138</v>
      </c>
      <c r="J103" s="4">
        <v>1</v>
      </c>
      <c r="K103" s="4"/>
      <c r="L103" s="4"/>
      <c r="M103" s="4"/>
      <c r="N103" s="4"/>
      <c r="O103" s="4"/>
      <c r="P103" s="4">
        <f t="shared" si="3"/>
        <v>0</v>
      </c>
      <c r="Q103" s="3" t="s">
        <v>144</v>
      </c>
    </row>
    <row r="104" spans="1:17" ht="15" customHeight="1" x14ac:dyDescent="0.25">
      <c r="A104" s="3" t="s">
        <v>23</v>
      </c>
      <c r="B104" s="3" t="s">
        <v>145</v>
      </c>
      <c r="C104" s="7" t="str">
        <f>VLOOKUP(B104,'Sheet2 (2)'!$C$1:$D$349,2,FALSE)</f>
        <v>MMR004002</v>
      </c>
      <c r="D104" s="16">
        <v>42214</v>
      </c>
      <c r="E104" s="13">
        <v>48266</v>
      </c>
      <c r="F104" s="4">
        <v>3810</v>
      </c>
      <c r="G104" s="14">
        <f t="shared" si="2"/>
        <v>7.8937554386110307</v>
      </c>
      <c r="H104" s="4">
        <v>517</v>
      </c>
      <c r="I104" s="4">
        <v>853</v>
      </c>
      <c r="J104" s="4">
        <v>3</v>
      </c>
      <c r="K104" s="4"/>
      <c r="L104" s="4"/>
      <c r="M104" s="4"/>
      <c r="N104" s="4">
        <v>485468</v>
      </c>
      <c r="O104" s="4"/>
      <c r="P104" s="4">
        <f t="shared" si="3"/>
        <v>485468</v>
      </c>
      <c r="Q104" s="3"/>
    </row>
    <row r="105" spans="1:17" ht="15" customHeight="1" x14ac:dyDescent="0.25">
      <c r="A105" s="3" t="s">
        <v>23</v>
      </c>
      <c r="B105" s="3" t="s">
        <v>146</v>
      </c>
      <c r="C105" s="7" t="str">
        <f>VLOOKUP(B105,'Sheet2 (2)'!$C$1:$D$349,2,FALSE)</f>
        <v>MMR004009</v>
      </c>
      <c r="D105" s="16">
        <v>42220</v>
      </c>
      <c r="E105" s="13">
        <v>96899</v>
      </c>
      <c r="F105" s="4">
        <v>4549</v>
      </c>
      <c r="G105" s="14">
        <f t="shared" si="2"/>
        <v>4.6945788914230286</v>
      </c>
      <c r="H105" s="4">
        <v>950</v>
      </c>
      <c r="I105" s="4">
        <v>950</v>
      </c>
      <c r="J105" s="4"/>
      <c r="K105" s="4"/>
      <c r="L105" s="4"/>
      <c r="M105" s="4"/>
      <c r="N105" s="4"/>
      <c r="O105" s="4"/>
      <c r="P105" s="4">
        <f t="shared" si="3"/>
        <v>0</v>
      </c>
      <c r="Q105" s="3"/>
    </row>
    <row r="106" spans="1:17" ht="15" customHeight="1" x14ac:dyDescent="0.25">
      <c r="A106" s="3" t="s">
        <v>23</v>
      </c>
      <c r="B106" s="3" t="s">
        <v>147</v>
      </c>
      <c r="C106" s="7" t="str">
        <f>VLOOKUP(B106,'Sheet2 (2)'!$C$1:$D$349,2,FALSE)</f>
        <v>MMR004004</v>
      </c>
      <c r="D106" s="16">
        <v>42220</v>
      </c>
      <c r="E106" s="13">
        <v>87389</v>
      </c>
      <c r="F106" s="4">
        <v>2277</v>
      </c>
      <c r="G106" s="14">
        <f t="shared" si="2"/>
        <v>2.6055910927004544</v>
      </c>
      <c r="H106" s="4">
        <v>353</v>
      </c>
      <c r="I106" s="4">
        <v>363</v>
      </c>
      <c r="J106" s="4"/>
      <c r="K106" s="4"/>
      <c r="L106" s="4"/>
      <c r="M106" s="4"/>
      <c r="N106" s="4"/>
      <c r="O106" s="4"/>
      <c r="P106" s="4">
        <f t="shared" si="3"/>
        <v>0</v>
      </c>
      <c r="Q106" s="3"/>
    </row>
    <row r="107" spans="1:17" ht="15" customHeight="1" x14ac:dyDescent="0.25">
      <c r="A107" s="3" t="s">
        <v>23</v>
      </c>
      <c r="B107" s="3" t="s">
        <v>148</v>
      </c>
      <c r="C107" s="7" t="str">
        <f>VLOOKUP(B107,'Sheet2 (2)'!$C$1:$D$349,2,FALSE)</f>
        <v>MMR004001</v>
      </c>
      <c r="D107" s="16">
        <v>42220</v>
      </c>
      <c r="E107" s="13">
        <v>48017</v>
      </c>
      <c r="F107" s="4">
        <v>640</v>
      </c>
      <c r="G107" s="14">
        <f t="shared" si="2"/>
        <v>1.3328612782972697</v>
      </c>
      <c r="H107" s="4">
        <v>93</v>
      </c>
      <c r="I107" s="4">
        <v>115</v>
      </c>
      <c r="J107" s="4">
        <v>1</v>
      </c>
      <c r="K107" s="4"/>
      <c r="L107" s="4"/>
      <c r="M107" s="4"/>
      <c r="N107" s="4"/>
      <c r="O107" s="4">
        <v>100000</v>
      </c>
      <c r="P107" s="4">
        <f t="shared" si="3"/>
        <v>100000</v>
      </c>
      <c r="Q107" s="3"/>
    </row>
    <row r="108" spans="1:17" ht="15" customHeight="1" x14ac:dyDescent="0.25">
      <c r="A108" s="3" t="s">
        <v>23</v>
      </c>
      <c r="B108" s="3" t="s">
        <v>149</v>
      </c>
      <c r="C108" s="7" t="str">
        <f>VLOOKUP(B108,'Sheet2 (2)'!$C$1:$D$349,2,FALSE)</f>
        <v>MMR004005</v>
      </c>
      <c r="D108" s="16">
        <v>42220</v>
      </c>
      <c r="E108" s="13">
        <v>32400</v>
      </c>
      <c r="F108" s="4">
        <v>844</v>
      </c>
      <c r="G108" s="14">
        <f t="shared" si="2"/>
        <v>2.6049382716049383</v>
      </c>
      <c r="H108" s="4">
        <v>184</v>
      </c>
      <c r="I108" s="4">
        <v>157</v>
      </c>
      <c r="J108" s="4"/>
      <c r="K108" s="4"/>
      <c r="L108" s="4"/>
      <c r="M108" s="4"/>
      <c r="N108" s="4"/>
      <c r="O108" s="4"/>
      <c r="P108" s="4">
        <f t="shared" si="3"/>
        <v>0</v>
      </c>
      <c r="Q108" s="3"/>
    </row>
    <row r="109" spans="1:17" ht="15" customHeight="1" x14ac:dyDescent="0.25">
      <c r="A109" s="3" t="s">
        <v>23</v>
      </c>
      <c r="B109" s="3" t="s">
        <v>150</v>
      </c>
      <c r="C109" s="7" t="str">
        <f>VLOOKUP(B109,'Sheet2 (2)'!$C$1:$D$349,2,FALSE)</f>
        <v>MMR004008</v>
      </c>
      <c r="D109" s="16">
        <v>42220</v>
      </c>
      <c r="E109" s="13">
        <v>21259</v>
      </c>
      <c r="F109" s="4">
        <v>217</v>
      </c>
      <c r="G109" s="14">
        <f t="shared" si="2"/>
        <v>1.0207441554165295</v>
      </c>
      <c r="H109" s="4">
        <v>39</v>
      </c>
      <c r="I109" s="4">
        <v>39</v>
      </c>
      <c r="J109" s="4"/>
      <c r="K109" s="4"/>
      <c r="L109" s="4"/>
      <c r="M109" s="4"/>
      <c r="N109" s="4"/>
      <c r="O109" s="4"/>
      <c r="P109" s="4">
        <f t="shared" si="3"/>
        <v>0</v>
      </c>
      <c r="Q109" s="3"/>
    </row>
    <row r="110" spans="1:17" ht="15" customHeight="1" x14ac:dyDescent="0.25">
      <c r="A110" s="3" t="s">
        <v>23</v>
      </c>
      <c r="B110" s="3" t="s">
        <v>151</v>
      </c>
      <c r="C110" s="7" t="str">
        <f>VLOOKUP(B110,'Sheet2 (2)'!$C$1:$D$349,2,FALSE)</f>
        <v>MMR004007</v>
      </c>
      <c r="D110" s="16">
        <v>42220</v>
      </c>
      <c r="E110" s="13">
        <v>51557</v>
      </c>
      <c r="F110" s="4">
        <v>169</v>
      </c>
      <c r="G110" s="14">
        <f t="shared" si="2"/>
        <v>0.32779254029520727</v>
      </c>
      <c r="H110" s="4">
        <v>39</v>
      </c>
      <c r="I110" s="4">
        <v>39</v>
      </c>
      <c r="J110" s="4"/>
      <c r="K110" s="4"/>
      <c r="L110" s="4"/>
      <c r="M110" s="4"/>
      <c r="N110" s="4"/>
      <c r="O110" s="4"/>
      <c r="P110" s="4">
        <f t="shared" si="3"/>
        <v>0</v>
      </c>
      <c r="Q110" s="3"/>
    </row>
    <row r="111" spans="1:17" ht="15" customHeight="1" x14ac:dyDescent="0.25">
      <c r="A111" s="3" t="s">
        <v>23</v>
      </c>
      <c r="B111" s="3" t="s">
        <v>356</v>
      </c>
      <c r="C111" s="7" t="str">
        <f>VLOOKUP(B111,'Sheet2 (2)'!$C$1:$D$349,2,FALSE)</f>
        <v>MMR004003</v>
      </c>
      <c r="D111" s="16">
        <v>42220</v>
      </c>
      <c r="E111" s="13">
        <v>50363</v>
      </c>
      <c r="F111" s="4"/>
      <c r="G111" s="14">
        <f t="shared" si="2"/>
        <v>0</v>
      </c>
      <c r="H111" s="4">
        <v>2</v>
      </c>
      <c r="I111" s="4"/>
      <c r="J111" s="4"/>
      <c r="K111" s="4"/>
      <c r="L111" s="4"/>
      <c r="M111" s="4"/>
      <c r="N111" s="4"/>
      <c r="O111" s="4"/>
      <c r="P111" s="4">
        <f t="shared" si="3"/>
        <v>0</v>
      </c>
      <c r="Q111" s="3"/>
    </row>
    <row r="112" spans="1:17" ht="15" customHeight="1" x14ac:dyDescent="0.25">
      <c r="A112" s="3" t="s">
        <v>37</v>
      </c>
      <c r="B112" s="3" t="s">
        <v>152</v>
      </c>
      <c r="C112" s="7" t="str">
        <f>VLOOKUP(B112,'Sheet2 (2)'!$C$1:$D$349,2,FALSE)</f>
        <v>MMR011009</v>
      </c>
      <c r="D112" s="16">
        <v>42215</v>
      </c>
      <c r="E112" s="13">
        <v>184333</v>
      </c>
      <c r="F112" s="4">
        <v>1520</v>
      </c>
      <c r="G112" s="14">
        <f t="shared" si="2"/>
        <v>0.8245946195201076</v>
      </c>
      <c r="H112" s="4"/>
      <c r="I112" s="4">
        <v>330</v>
      </c>
      <c r="J112" s="4"/>
      <c r="K112" s="4"/>
      <c r="L112" s="4">
        <v>927360</v>
      </c>
      <c r="M112" s="4"/>
      <c r="N112" s="4">
        <v>1999980</v>
      </c>
      <c r="O112" s="4"/>
      <c r="P112" s="4">
        <f t="shared" si="3"/>
        <v>2927340</v>
      </c>
      <c r="Q112" s="3"/>
    </row>
    <row r="113" spans="1:17" ht="15" customHeight="1" x14ac:dyDescent="0.25">
      <c r="A113" s="3" t="s">
        <v>37</v>
      </c>
      <c r="B113" s="3" t="s">
        <v>153</v>
      </c>
      <c r="C113" s="7" t="str">
        <f>VLOOKUP(B113,'Sheet2 (2)'!$C$1:$D$349,2,FALSE)</f>
        <v>MMR011010</v>
      </c>
      <c r="D113" s="16">
        <v>42215</v>
      </c>
      <c r="E113" s="13">
        <v>180232</v>
      </c>
      <c r="F113" s="4">
        <v>4673</v>
      </c>
      <c r="G113" s="14">
        <f t="shared" si="2"/>
        <v>2.5927693195436992</v>
      </c>
      <c r="H113" s="4"/>
      <c r="I113" s="4">
        <v>1086</v>
      </c>
      <c r="J113" s="4"/>
      <c r="K113" s="4"/>
      <c r="L113" s="4">
        <v>2616880</v>
      </c>
      <c r="M113" s="4"/>
      <c r="N113" s="4">
        <v>349590</v>
      </c>
      <c r="O113" s="4"/>
      <c r="P113" s="4">
        <f t="shared" si="3"/>
        <v>2966470</v>
      </c>
      <c r="Q113" s="3"/>
    </row>
    <row r="114" spans="1:17" ht="15" customHeight="1" x14ac:dyDescent="0.25">
      <c r="A114" s="3" t="s">
        <v>37</v>
      </c>
      <c r="B114" s="3" t="s">
        <v>154</v>
      </c>
      <c r="C114" s="7" t="str">
        <f>VLOOKUP(B114,'Sheet2 (2)'!$C$1:$D$349,2,FALSE)</f>
        <v>MMR011007</v>
      </c>
      <c r="D114" s="16">
        <v>42216</v>
      </c>
      <c r="E114" s="13">
        <v>237741</v>
      </c>
      <c r="F114" s="4">
        <v>439</v>
      </c>
      <c r="G114" s="14">
        <f t="shared" si="2"/>
        <v>0.18465472930626184</v>
      </c>
      <c r="H114" s="4"/>
      <c r="I114" s="4">
        <v>99</v>
      </c>
      <c r="J114" s="4"/>
      <c r="K114" s="4"/>
      <c r="L114" s="4">
        <v>613760</v>
      </c>
      <c r="M114" s="4"/>
      <c r="N114" s="4"/>
      <c r="O114" s="4"/>
      <c r="P114" s="4">
        <f t="shared" si="3"/>
        <v>613760</v>
      </c>
      <c r="Q114" s="3"/>
    </row>
    <row r="115" spans="1:17" ht="15" customHeight="1" x14ac:dyDescent="0.25">
      <c r="A115" s="3" t="s">
        <v>21</v>
      </c>
      <c r="B115" s="3" t="s">
        <v>155</v>
      </c>
      <c r="C115" s="7" t="str">
        <f>VLOOKUP(B115,'Sheet2 (2)'!$C$1:$D$349,2,FALSE)</f>
        <v>MMR009008</v>
      </c>
      <c r="D115" s="16">
        <v>42212</v>
      </c>
      <c r="E115" s="13">
        <v>163314</v>
      </c>
      <c r="F115" s="4">
        <v>115478</v>
      </c>
      <c r="G115" s="14">
        <f t="shared" si="2"/>
        <v>70.709185985279888</v>
      </c>
      <c r="H115" s="4">
        <v>361</v>
      </c>
      <c r="I115" s="4">
        <v>25809</v>
      </c>
      <c r="J115" s="4">
        <v>1</v>
      </c>
      <c r="K115" s="4"/>
      <c r="L115" s="4"/>
      <c r="M115" s="4">
        <v>100000000</v>
      </c>
      <c r="N115" s="4">
        <v>37292400</v>
      </c>
      <c r="O115" s="4"/>
      <c r="P115" s="4">
        <f t="shared" si="3"/>
        <v>137292400</v>
      </c>
      <c r="Q115" s="3"/>
    </row>
    <row r="116" spans="1:17" ht="15" customHeight="1" x14ac:dyDescent="0.25">
      <c r="A116" s="3" t="s">
        <v>21</v>
      </c>
      <c r="B116" s="3" t="s">
        <v>21</v>
      </c>
      <c r="C116" s="7" t="str">
        <f>VLOOKUP(B116,'Sheet2 (2)'!$C$1:$D$349,2,FALSE)</f>
        <v>MMR009001</v>
      </c>
      <c r="D116" s="16">
        <v>42215</v>
      </c>
      <c r="E116" s="13">
        <v>288883</v>
      </c>
      <c r="F116" s="4">
        <v>5034</v>
      </c>
      <c r="G116" s="14">
        <f t="shared" si="2"/>
        <v>1.7425739832388889</v>
      </c>
      <c r="H116" s="4"/>
      <c r="I116" s="4">
        <v>1269</v>
      </c>
      <c r="J116" s="4">
        <v>1</v>
      </c>
      <c r="K116" s="4"/>
      <c r="L116" s="4"/>
      <c r="M116" s="4"/>
      <c r="N116" s="4">
        <v>5243850</v>
      </c>
      <c r="O116" s="4"/>
      <c r="P116" s="4">
        <f t="shared" si="3"/>
        <v>5243850</v>
      </c>
      <c r="Q116" s="3"/>
    </row>
    <row r="117" spans="1:17" ht="15" customHeight="1" x14ac:dyDescent="0.25">
      <c r="A117" s="3" t="s">
        <v>21</v>
      </c>
      <c r="B117" s="3" t="s">
        <v>156</v>
      </c>
      <c r="C117" s="7" t="str">
        <f>VLOOKUP(B117,'Sheet2 (2)'!$C$1:$D$349,2,FALSE)</f>
        <v>MMR009025</v>
      </c>
      <c r="D117" s="16">
        <v>42215</v>
      </c>
      <c r="E117" s="13">
        <v>68673</v>
      </c>
      <c r="F117" s="4">
        <v>4</v>
      </c>
      <c r="G117" s="14">
        <f t="shared" si="2"/>
        <v>5.8247054883287467E-3</v>
      </c>
      <c r="H117" s="4">
        <v>2</v>
      </c>
      <c r="I117" s="4">
        <v>2</v>
      </c>
      <c r="J117" s="4"/>
      <c r="K117" s="4"/>
      <c r="L117" s="4"/>
      <c r="M117" s="4"/>
      <c r="N117" s="4"/>
      <c r="O117" s="4"/>
      <c r="P117" s="4">
        <f t="shared" si="3"/>
        <v>0</v>
      </c>
      <c r="Q117" s="3"/>
    </row>
    <row r="118" spans="1:17" ht="15" customHeight="1" x14ac:dyDescent="0.25">
      <c r="A118" s="3" t="s">
        <v>21</v>
      </c>
      <c r="B118" s="3" t="s">
        <v>157</v>
      </c>
      <c r="C118" s="7" t="str">
        <f>VLOOKUP(B118,'Sheet2 (2)'!$C$1:$D$349,2,FALSE)</f>
        <v>MMR009023</v>
      </c>
      <c r="D118" s="16">
        <v>42215</v>
      </c>
      <c r="E118" s="13">
        <v>132648</v>
      </c>
      <c r="F118" s="4">
        <v>382</v>
      </c>
      <c r="G118" s="14">
        <f t="shared" si="2"/>
        <v>0.28798021832217596</v>
      </c>
      <c r="H118" s="4">
        <v>37</v>
      </c>
      <c r="I118" s="4">
        <v>94</v>
      </c>
      <c r="J118" s="4"/>
      <c r="K118" s="4"/>
      <c r="L118" s="4"/>
      <c r="M118" s="4"/>
      <c r="N118" s="4"/>
      <c r="O118" s="4"/>
      <c r="P118" s="4">
        <f t="shared" si="3"/>
        <v>0</v>
      </c>
      <c r="Q118" s="3"/>
    </row>
    <row r="119" spans="1:17" ht="15" customHeight="1" x14ac:dyDescent="0.25">
      <c r="A119" s="3" t="s">
        <v>21</v>
      </c>
      <c r="B119" s="3" t="s">
        <v>158</v>
      </c>
      <c r="C119" s="7" t="str">
        <f>VLOOKUP(B119,'Sheet2 (2)'!$C$1:$D$349,2,FALSE)</f>
        <v>MMR009011</v>
      </c>
      <c r="D119" s="16">
        <v>42217</v>
      </c>
      <c r="E119" s="13">
        <v>47474</v>
      </c>
      <c r="F119" s="4">
        <v>9495</v>
      </c>
      <c r="G119" s="14">
        <f t="shared" si="2"/>
        <v>20.000421283228714</v>
      </c>
      <c r="H119" s="4">
        <v>8</v>
      </c>
      <c r="I119" s="4">
        <v>2258</v>
      </c>
      <c r="J119" s="4"/>
      <c r="K119" s="4"/>
      <c r="L119" s="4"/>
      <c r="M119" s="4"/>
      <c r="N119" s="4">
        <v>10751400</v>
      </c>
      <c r="O119" s="4"/>
      <c r="P119" s="4">
        <f t="shared" si="3"/>
        <v>10751400</v>
      </c>
      <c r="Q119" s="3"/>
    </row>
    <row r="120" spans="1:17" ht="15" customHeight="1" x14ac:dyDescent="0.25">
      <c r="A120" s="3" t="s">
        <v>21</v>
      </c>
      <c r="B120" s="3" t="s">
        <v>159</v>
      </c>
      <c r="C120" s="7" t="str">
        <f>VLOOKUP(B120,'Sheet2 (2)'!$C$1:$D$349,2,FALSE)</f>
        <v>MMR009019</v>
      </c>
      <c r="D120" s="16">
        <v>42221</v>
      </c>
      <c r="E120" s="13">
        <v>214969</v>
      </c>
      <c r="F120" s="4">
        <v>6499</v>
      </c>
      <c r="G120" s="14">
        <f t="shared" si="2"/>
        <v>3.0232266047662688</v>
      </c>
      <c r="H120" s="4"/>
      <c r="I120" s="4">
        <v>1395</v>
      </c>
      <c r="J120" s="4"/>
      <c r="K120" s="4">
        <v>5760000</v>
      </c>
      <c r="L120" s="4"/>
      <c r="M120" s="4"/>
      <c r="N120" s="4">
        <v>4065000</v>
      </c>
      <c r="O120" s="4"/>
      <c r="P120" s="4">
        <f t="shared" si="3"/>
        <v>9825000</v>
      </c>
      <c r="Q120" s="3"/>
    </row>
    <row r="121" spans="1:17" ht="15" customHeight="1" x14ac:dyDescent="0.25">
      <c r="A121" s="3" t="s">
        <v>21</v>
      </c>
      <c r="B121" s="3" t="s">
        <v>160</v>
      </c>
      <c r="C121" s="7" t="str">
        <f>VLOOKUP(B121,'Sheet2 (2)'!$C$1:$D$349,2,FALSE)</f>
        <v>MMR009002</v>
      </c>
      <c r="D121" s="16">
        <v>42221</v>
      </c>
      <c r="E121" s="13">
        <v>134057</v>
      </c>
      <c r="F121" s="4">
        <v>6502</v>
      </c>
      <c r="G121" s="14">
        <f t="shared" si="2"/>
        <v>4.8501756715427025</v>
      </c>
      <c r="H121" s="4"/>
      <c r="I121" s="4">
        <v>60</v>
      </c>
      <c r="J121" s="4"/>
      <c r="K121" s="4"/>
      <c r="L121" s="4"/>
      <c r="M121" s="4"/>
      <c r="N121" s="4"/>
      <c r="O121" s="4"/>
      <c r="P121" s="4">
        <f t="shared" si="3"/>
        <v>0</v>
      </c>
      <c r="Q121" s="3"/>
    </row>
    <row r="122" spans="1:17" ht="15" customHeight="1" x14ac:dyDescent="0.25">
      <c r="A122" s="3" t="s">
        <v>21</v>
      </c>
      <c r="B122" s="3" t="s">
        <v>161</v>
      </c>
      <c r="C122" s="7" t="str">
        <f>VLOOKUP(B122,'Sheet2 (2)'!$C$1:$D$349,2,FALSE)</f>
        <v>MMR009003</v>
      </c>
      <c r="D122" s="16">
        <v>42221</v>
      </c>
      <c r="E122" s="13">
        <v>185133</v>
      </c>
      <c r="F122" s="4">
        <v>5247</v>
      </c>
      <c r="G122" s="14">
        <f t="shared" si="2"/>
        <v>2.8341786715496426</v>
      </c>
      <c r="H122" s="4"/>
      <c r="I122" s="4">
        <v>1272</v>
      </c>
      <c r="J122" s="4"/>
      <c r="K122" s="4"/>
      <c r="L122" s="4"/>
      <c r="M122" s="4"/>
      <c r="N122" s="4"/>
      <c r="O122" s="4"/>
      <c r="P122" s="4">
        <f t="shared" si="3"/>
        <v>0</v>
      </c>
      <c r="Q122" s="3"/>
    </row>
    <row r="123" spans="1:17" ht="15" customHeight="1" x14ac:dyDescent="0.25">
      <c r="A123" s="3" t="s">
        <v>21</v>
      </c>
      <c r="B123" s="3" t="s">
        <v>162</v>
      </c>
      <c r="C123" s="7" t="str">
        <f>VLOOKUP(B123,'Sheet2 (2)'!$C$1:$D$349,2,FALSE)</f>
        <v>MMR009007</v>
      </c>
      <c r="D123" s="16">
        <v>42221</v>
      </c>
      <c r="E123" s="13">
        <v>188688</v>
      </c>
      <c r="F123" s="4">
        <v>12665</v>
      </c>
      <c r="G123" s="14">
        <f t="shared" si="2"/>
        <v>6.7121385567709666</v>
      </c>
      <c r="H123" s="4"/>
      <c r="I123" s="4">
        <v>3158</v>
      </c>
      <c r="J123" s="4"/>
      <c r="K123" s="4"/>
      <c r="L123" s="4"/>
      <c r="M123" s="4"/>
      <c r="N123" s="4"/>
      <c r="O123" s="4"/>
      <c r="P123" s="4">
        <f t="shared" si="3"/>
        <v>0</v>
      </c>
      <c r="Q123" s="3"/>
    </row>
    <row r="124" spans="1:17" ht="15" customHeight="1" x14ac:dyDescent="0.25">
      <c r="A124" s="3" t="s">
        <v>21</v>
      </c>
      <c r="B124" s="3" t="s">
        <v>163</v>
      </c>
      <c r="C124" s="7" t="str">
        <f>VLOOKUP(B124,'Sheet2 (2)'!$C$1:$D$349,2,FALSE)</f>
        <v>MMR009010</v>
      </c>
      <c r="D124" s="16">
        <v>42221</v>
      </c>
      <c r="E124" s="13">
        <v>236110</v>
      </c>
      <c r="F124" s="4">
        <v>44056</v>
      </c>
      <c r="G124" s="14">
        <f t="shared" si="2"/>
        <v>18.659099572233281</v>
      </c>
      <c r="H124" s="4"/>
      <c r="I124" s="4">
        <v>9785</v>
      </c>
      <c r="J124" s="4"/>
      <c r="K124" s="4"/>
      <c r="L124" s="4"/>
      <c r="M124" s="4"/>
      <c r="N124" s="4"/>
      <c r="O124" s="4"/>
      <c r="P124" s="4">
        <f t="shared" si="3"/>
        <v>0</v>
      </c>
      <c r="Q124" s="3"/>
    </row>
    <row r="125" spans="1:17" ht="15" customHeight="1" x14ac:dyDescent="0.25">
      <c r="A125" s="3" t="s">
        <v>21</v>
      </c>
      <c r="B125" s="3" t="s">
        <v>164</v>
      </c>
      <c r="C125" s="7" t="str">
        <f>VLOOKUP(B125,'Sheet2 (2)'!$C$1:$D$349,2,FALSE)</f>
        <v>MMR009009</v>
      </c>
      <c r="D125" s="16">
        <v>42221</v>
      </c>
      <c r="E125" s="13">
        <v>51413</v>
      </c>
      <c r="F125" s="4">
        <v>298</v>
      </c>
      <c r="G125" s="14">
        <f t="shared" si="2"/>
        <v>0.57961994048197929</v>
      </c>
      <c r="H125" s="4"/>
      <c r="I125" s="4">
        <v>71</v>
      </c>
      <c r="J125" s="4"/>
      <c r="K125" s="4"/>
      <c r="L125" s="4"/>
      <c r="M125" s="4"/>
      <c r="N125" s="4"/>
      <c r="O125" s="4"/>
      <c r="P125" s="4">
        <f t="shared" si="3"/>
        <v>0</v>
      </c>
      <c r="Q125" s="3"/>
    </row>
    <row r="126" spans="1:17" ht="15" customHeight="1" x14ac:dyDescent="0.25">
      <c r="A126" s="3" t="s">
        <v>21</v>
      </c>
      <c r="B126" s="3" t="s">
        <v>165</v>
      </c>
      <c r="C126" s="7" t="str">
        <f>VLOOKUP(B126,'Sheet2 (2)'!$C$1:$D$349,2,FALSE)</f>
        <v>MMR009012</v>
      </c>
      <c r="D126" s="16">
        <v>42221</v>
      </c>
      <c r="E126" s="13">
        <v>104108</v>
      </c>
      <c r="F126" s="4">
        <v>8436</v>
      </c>
      <c r="G126" s="14">
        <f t="shared" si="2"/>
        <v>8.1031236792561572</v>
      </c>
      <c r="H126" s="4">
        <v>1</v>
      </c>
      <c r="I126" s="4">
        <v>2070</v>
      </c>
      <c r="J126" s="4"/>
      <c r="K126" s="4"/>
      <c r="L126" s="4"/>
      <c r="M126" s="4"/>
      <c r="N126" s="4"/>
      <c r="O126" s="4"/>
      <c r="P126" s="4">
        <f t="shared" si="3"/>
        <v>0</v>
      </c>
      <c r="Q126" s="3"/>
    </row>
    <row r="127" spans="1:17" ht="15" customHeight="1" x14ac:dyDescent="0.25">
      <c r="A127" s="3" t="s">
        <v>21</v>
      </c>
      <c r="B127" s="3" t="s">
        <v>98</v>
      </c>
      <c r="C127" s="7" t="str">
        <f>VLOOKUP(B127,'Sheet2 (2)'!$C$1:$D$349,2,FALSE)</f>
        <v>MMR008009</v>
      </c>
      <c r="D127" s="16">
        <v>42221</v>
      </c>
      <c r="E127" s="13">
        <v>122411</v>
      </c>
      <c r="F127" s="4">
        <v>29996</v>
      </c>
      <c r="G127" s="14">
        <f t="shared" si="2"/>
        <v>24.504333760854824</v>
      </c>
      <c r="H127" s="4">
        <v>6</v>
      </c>
      <c r="I127" s="4">
        <v>741</v>
      </c>
      <c r="J127" s="4"/>
      <c r="K127" s="4"/>
      <c r="L127" s="4"/>
      <c r="M127" s="4"/>
      <c r="N127" s="4"/>
      <c r="O127" s="4"/>
      <c r="P127" s="4">
        <f t="shared" si="3"/>
        <v>0</v>
      </c>
      <c r="Q127" s="3"/>
    </row>
    <row r="128" spans="1:17" ht="15" customHeight="1" x14ac:dyDescent="0.25">
      <c r="A128" s="3" t="s">
        <v>21</v>
      </c>
      <c r="B128" s="3" t="s">
        <v>166</v>
      </c>
      <c r="C128" s="7" t="str">
        <f>VLOOKUP(B128,'Sheet2 (2)'!$C$1:$D$349,2,FALSE)</f>
        <v>MMR009017</v>
      </c>
      <c r="D128" s="16">
        <v>42221</v>
      </c>
      <c r="E128" s="13">
        <v>117514</v>
      </c>
      <c r="F128" s="4">
        <v>6201</v>
      </c>
      <c r="G128" s="14">
        <f t="shared" si="2"/>
        <v>5.2768180812498935</v>
      </c>
      <c r="H128" s="4"/>
      <c r="I128" s="4">
        <v>1524</v>
      </c>
      <c r="J128" s="4"/>
      <c r="K128" s="4"/>
      <c r="L128" s="4"/>
      <c r="M128" s="4"/>
      <c r="N128" s="4"/>
      <c r="O128" s="4"/>
      <c r="P128" s="4">
        <f t="shared" si="3"/>
        <v>0</v>
      </c>
      <c r="Q128" s="3"/>
    </row>
    <row r="129" spans="1:17" ht="15" customHeight="1" x14ac:dyDescent="0.25">
      <c r="A129" s="3" t="s">
        <v>21</v>
      </c>
      <c r="B129" s="3" t="s">
        <v>167</v>
      </c>
      <c r="C129" s="7" t="str">
        <f>VLOOKUP(B129,'Sheet2 (2)'!$C$1:$D$349,2,FALSE)</f>
        <v>MMR009015</v>
      </c>
      <c r="D129" s="16">
        <v>42221</v>
      </c>
      <c r="E129" s="13">
        <v>75135</v>
      </c>
      <c r="F129" s="4">
        <v>5927</v>
      </c>
      <c r="G129" s="14">
        <f t="shared" si="2"/>
        <v>7.8884674253011253</v>
      </c>
      <c r="H129" s="4"/>
      <c r="I129" s="4">
        <v>1556</v>
      </c>
      <c r="J129" s="4"/>
      <c r="K129" s="4"/>
      <c r="L129" s="4"/>
      <c r="M129" s="4"/>
      <c r="N129" s="4"/>
      <c r="O129" s="4"/>
      <c r="P129" s="4">
        <f t="shared" si="3"/>
        <v>0</v>
      </c>
      <c r="Q129" s="3"/>
    </row>
    <row r="130" spans="1:17" ht="15" customHeight="1" x14ac:dyDescent="0.25">
      <c r="A130" s="3" t="s">
        <v>21</v>
      </c>
      <c r="B130" s="3" t="s">
        <v>168</v>
      </c>
      <c r="C130" s="7" t="str">
        <f>VLOOKUP(B130,'Sheet2 (2)'!$C$1:$D$349,2,FALSE)</f>
        <v>MMR009016</v>
      </c>
      <c r="D130" s="16">
        <v>42221</v>
      </c>
      <c r="E130" s="13">
        <v>234947</v>
      </c>
      <c r="F130" s="4">
        <v>31439</v>
      </c>
      <c r="G130" s="14">
        <f t="shared" si="2"/>
        <v>13.381315786113465</v>
      </c>
      <c r="H130" s="4">
        <v>49</v>
      </c>
      <c r="I130" s="4">
        <v>7096</v>
      </c>
      <c r="J130" s="4"/>
      <c r="K130" s="4"/>
      <c r="L130" s="4"/>
      <c r="M130" s="4"/>
      <c r="N130" s="4"/>
      <c r="O130" s="4"/>
      <c r="P130" s="4">
        <f t="shared" si="3"/>
        <v>0</v>
      </c>
      <c r="Q130" s="3"/>
    </row>
    <row r="131" spans="1:17" ht="15" customHeight="1" x14ac:dyDescent="0.25">
      <c r="A131" s="3" t="s">
        <v>21</v>
      </c>
      <c r="B131" s="3" t="s">
        <v>169</v>
      </c>
      <c r="C131" s="7" t="str">
        <f>VLOOKUP(B131,'Sheet2 (2)'!$C$1:$D$349,2,FALSE)</f>
        <v>MMR009018</v>
      </c>
      <c r="D131" s="16">
        <v>42221</v>
      </c>
      <c r="E131" s="13">
        <v>289650</v>
      </c>
      <c r="F131" s="4">
        <v>19529</v>
      </c>
      <c r="G131" s="14">
        <f t="shared" si="2"/>
        <v>6.7422751596754704</v>
      </c>
      <c r="H131" s="4"/>
      <c r="I131" s="4">
        <v>4798</v>
      </c>
      <c r="J131" s="4"/>
      <c r="K131" s="4"/>
      <c r="L131" s="4"/>
      <c r="M131" s="4"/>
      <c r="N131" s="4"/>
      <c r="O131" s="4"/>
      <c r="P131" s="4">
        <f t="shared" si="3"/>
        <v>0</v>
      </c>
      <c r="Q131" s="3"/>
    </row>
    <row r="132" spans="1:17" ht="15" customHeight="1" x14ac:dyDescent="0.25">
      <c r="A132" s="3" t="s">
        <v>21</v>
      </c>
      <c r="B132" s="3" t="s">
        <v>170</v>
      </c>
      <c r="C132" s="7" t="str">
        <f>VLOOKUP(B132,'Sheet2 (2)'!$C$1:$D$349,2,FALSE)</f>
        <v>MMR009022</v>
      </c>
      <c r="D132" s="16">
        <v>42221</v>
      </c>
      <c r="E132" s="13">
        <v>102655</v>
      </c>
      <c r="F132" s="4">
        <v>858</v>
      </c>
      <c r="G132" s="14">
        <f t="shared" si="2"/>
        <v>0.83580926403974476</v>
      </c>
      <c r="H132" s="4"/>
      <c r="I132" s="4">
        <v>265</v>
      </c>
      <c r="J132" s="4"/>
      <c r="K132" s="4"/>
      <c r="L132" s="4"/>
      <c r="M132" s="4"/>
      <c r="N132" s="4"/>
      <c r="O132" s="4"/>
      <c r="P132" s="4">
        <f t="shared" si="3"/>
        <v>0</v>
      </c>
      <c r="Q132" s="3"/>
    </row>
    <row r="133" spans="1:17" ht="15" customHeight="1" x14ac:dyDescent="0.25">
      <c r="A133" s="3" t="s">
        <v>39</v>
      </c>
      <c r="B133" s="3" t="s">
        <v>171</v>
      </c>
      <c r="C133" s="7" t="str">
        <f>VLOOKUP(B133,'Sheet2 (2)'!$C$1:$D$349,2,FALSE)</f>
        <v>MMR013007</v>
      </c>
      <c r="D133" s="16">
        <v>42214</v>
      </c>
      <c r="E133" s="13">
        <v>343270</v>
      </c>
      <c r="F133" s="4">
        <v>501</v>
      </c>
      <c r="G133" s="14">
        <f t="shared" si="2"/>
        <v>0.14594925277478368</v>
      </c>
      <c r="H133" s="4"/>
      <c r="I133" s="4">
        <v>278</v>
      </c>
      <c r="J133" s="4"/>
      <c r="K133" s="4"/>
      <c r="L133" s="4"/>
      <c r="M133" s="4"/>
      <c r="N133" s="4"/>
      <c r="O133" s="4"/>
      <c r="P133" s="4">
        <f t="shared" si="3"/>
        <v>0</v>
      </c>
      <c r="Q133" s="3"/>
    </row>
    <row r="134" spans="1:17" ht="15" customHeight="1" x14ac:dyDescent="0.25">
      <c r="A134" s="3" t="s">
        <v>39</v>
      </c>
      <c r="B134" s="3" t="s">
        <v>172</v>
      </c>
      <c r="C134" s="7" t="str">
        <f>VLOOKUP(B134,'Sheet2 (2)'!$C$1:$D$349,2,FALSE)</f>
        <v>MMR013003</v>
      </c>
      <c r="D134" s="16">
        <v>42216</v>
      </c>
      <c r="E134" s="13">
        <v>244279</v>
      </c>
      <c r="F134" s="4">
        <v>2695</v>
      </c>
      <c r="G134" s="14">
        <f t="shared" si="2"/>
        <v>1.1032466974238475</v>
      </c>
      <c r="H134" s="4"/>
      <c r="I134" s="4">
        <v>742</v>
      </c>
      <c r="J134" s="4">
        <v>1</v>
      </c>
      <c r="K134" s="4">
        <v>16650</v>
      </c>
      <c r="L134" s="4"/>
      <c r="M134" s="4"/>
      <c r="N134" s="4">
        <v>317070</v>
      </c>
      <c r="O134" s="4"/>
      <c r="P134" s="4">
        <f t="shared" si="3"/>
        <v>333720</v>
      </c>
      <c r="Q134" s="3"/>
    </row>
    <row r="135" spans="1:17" ht="15" customHeight="1" x14ac:dyDescent="0.25">
      <c r="A135" s="3" t="s">
        <v>39</v>
      </c>
      <c r="B135" s="3" t="s">
        <v>173</v>
      </c>
      <c r="C135" s="7" t="str">
        <f>VLOOKUP(B135,'Sheet2 (2)'!$C$1:$D$349,2,FALSE)</f>
        <v>MMR013004</v>
      </c>
      <c r="D135" s="16">
        <v>42216</v>
      </c>
      <c r="E135" s="13">
        <v>269522</v>
      </c>
      <c r="F135" s="4">
        <v>839</v>
      </c>
      <c r="G135" s="14">
        <f t="shared" si="2"/>
        <v>0.31129184259540965</v>
      </c>
      <c r="H135" s="4"/>
      <c r="I135" s="4">
        <v>193</v>
      </c>
      <c r="J135" s="4"/>
      <c r="K135" s="4"/>
      <c r="L135" s="4"/>
      <c r="M135" s="4"/>
      <c r="N135" s="4"/>
      <c r="O135" s="4"/>
      <c r="P135" s="4">
        <f t="shared" si="3"/>
        <v>0</v>
      </c>
      <c r="Q135" s="3"/>
    </row>
    <row r="136" spans="1:17" ht="15" customHeight="1" x14ac:dyDescent="0.25">
      <c r="A136" s="3" t="s">
        <v>39</v>
      </c>
      <c r="B136" s="3" t="s">
        <v>174</v>
      </c>
      <c r="C136" s="7" t="str">
        <f>VLOOKUP(B136,'Sheet2 (2)'!$C$1:$D$349,2,FALSE)</f>
        <v>MMR013020</v>
      </c>
      <c r="D136" s="16">
        <v>42217</v>
      </c>
      <c r="E136" s="13">
        <v>165518</v>
      </c>
      <c r="F136" s="4">
        <v>573</v>
      </c>
      <c r="G136" s="14">
        <f t="shared" si="2"/>
        <v>0.346185913314564</v>
      </c>
      <c r="H136" s="4">
        <v>27</v>
      </c>
      <c r="I136" s="4">
        <v>131</v>
      </c>
      <c r="J136" s="4"/>
      <c r="K136" s="4"/>
      <c r="L136" s="4"/>
      <c r="M136" s="4"/>
      <c r="N136" s="4">
        <v>1065030</v>
      </c>
      <c r="O136" s="4"/>
      <c r="P136" s="4">
        <f t="shared" si="3"/>
        <v>1065030</v>
      </c>
      <c r="Q136" s="3"/>
    </row>
    <row r="137" spans="1:17" x14ac:dyDescent="0.25">
      <c r="A137" s="3" t="s">
        <v>39</v>
      </c>
      <c r="B137" s="3" t="s">
        <v>175</v>
      </c>
      <c r="C137" s="7" t="str">
        <f>VLOOKUP(B137,'Sheet2 (2)'!$C$1:$D$349,2,FALSE)</f>
        <v>MMR013005</v>
      </c>
      <c r="D137" s="3"/>
      <c r="E137" s="17">
        <v>277165</v>
      </c>
      <c r="F137" s="13">
        <v>57611</v>
      </c>
      <c r="G137" s="14">
        <v>20.01623581621056</v>
      </c>
      <c r="H137" s="3"/>
      <c r="I137" s="13">
        <v>14574</v>
      </c>
      <c r="J137" s="3"/>
      <c r="K137" s="3"/>
      <c r="L137" s="3"/>
      <c r="M137" s="3"/>
      <c r="N137" s="3">
        <v>9170640</v>
      </c>
      <c r="O137" s="3"/>
      <c r="P137" s="4">
        <f t="shared" si="3"/>
        <v>9170640</v>
      </c>
      <c r="Q137" s="3" t="s">
        <v>311</v>
      </c>
    </row>
    <row r="138" spans="1:17" x14ac:dyDescent="0.25">
      <c r="A138" s="3" t="s">
        <v>39</v>
      </c>
      <c r="B138" s="3" t="s">
        <v>176</v>
      </c>
      <c r="C138" s="7" t="str">
        <f>VLOOKUP(B138,'Sheet2 (2)'!$C$1:$D$349,2,FALSE)</f>
        <v>MMR007014</v>
      </c>
      <c r="D138" s="3"/>
      <c r="E138" s="17">
        <v>145768</v>
      </c>
      <c r="F138" s="13">
        <v>1052</v>
      </c>
      <c r="G138" s="14">
        <f t="shared" ref="G138" si="4">F138/E138*100</f>
        <v>0.72169474781845122</v>
      </c>
      <c r="H138" s="3"/>
      <c r="I138" s="13">
        <v>244</v>
      </c>
      <c r="J138" s="3"/>
      <c r="K138" s="3"/>
      <c r="L138" s="3"/>
      <c r="M138" s="3"/>
      <c r="N138" s="3"/>
      <c r="O138" s="3"/>
      <c r="P138" s="4">
        <f t="shared" si="3"/>
        <v>0</v>
      </c>
      <c r="Q138" s="3"/>
    </row>
  </sheetData>
  <autoFilter ref="A4:Q138"/>
  <mergeCells count="13">
    <mergeCell ref="P3:P4"/>
    <mergeCell ref="Q3:Q4"/>
    <mergeCell ref="A1:P1"/>
    <mergeCell ref="A3:A4"/>
    <mergeCell ref="B3:B4"/>
    <mergeCell ref="C3:C4"/>
    <mergeCell ref="D3:D4"/>
    <mergeCell ref="E3:E4"/>
    <mergeCell ref="F3:G3"/>
    <mergeCell ref="H3:I3"/>
    <mergeCell ref="J3:J4"/>
    <mergeCell ref="K3:O3"/>
    <mergeCell ref="A2:Q2"/>
  </mergeCells>
  <dataValidations count="2">
    <dataValidation type="list" allowBlank="1" showInputMessage="1" showErrorMessage="1" sqref="A87:A138 A5:A81">
      <formula1>SR</formula1>
    </dataValidation>
    <dataValidation type="list" allowBlank="1" showInputMessage="1" showErrorMessage="1" sqref="B58:B136 B5:B55">
      <formula1>INDIRECT(A5)</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2"/>
  <sheetViews>
    <sheetView workbookViewId="0">
      <selection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10" width="10.140625" bestFit="1" customWidth="1"/>
    <col min="11" max="12" width="11.140625" bestFit="1" customWidth="1"/>
    <col min="13" max="13" width="10" customWidth="1"/>
    <col min="14" max="15" width="11.140625" bestFit="1" customWidth="1"/>
  </cols>
  <sheetData>
    <row r="1" spans="1:15" ht="39.75" customHeight="1" x14ac:dyDescent="0.25">
      <c r="A1" s="43" t="s">
        <v>183</v>
      </c>
      <c r="B1" s="43"/>
      <c r="C1" s="43"/>
      <c r="D1" s="43"/>
      <c r="E1" s="43"/>
      <c r="F1" s="43"/>
      <c r="G1" s="43"/>
      <c r="H1" s="43"/>
      <c r="I1" s="43"/>
      <c r="J1" s="43"/>
      <c r="K1" s="43"/>
      <c r="L1" s="43"/>
      <c r="M1" s="43"/>
      <c r="N1" s="43"/>
    </row>
    <row r="2" spans="1:15" ht="18.75" customHeight="1" x14ac:dyDescent="0.25">
      <c r="A2" s="64" t="s">
        <v>315</v>
      </c>
      <c r="B2" s="65"/>
      <c r="C2" s="65"/>
      <c r="D2" s="65"/>
      <c r="E2" s="65"/>
      <c r="F2" s="65"/>
      <c r="G2" s="65"/>
      <c r="H2" s="65"/>
      <c r="I2" s="65"/>
      <c r="J2" s="65"/>
      <c r="K2" s="65"/>
      <c r="L2" s="65"/>
      <c r="M2" s="65"/>
      <c r="N2" s="66"/>
    </row>
    <row r="3" spans="1:15" ht="30.75" customHeight="1" x14ac:dyDescent="0.25">
      <c r="A3" s="70" t="s">
        <v>0</v>
      </c>
      <c r="B3" s="71" t="s">
        <v>1</v>
      </c>
      <c r="C3" s="47" t="s">
        <v>2</v>
      </c>
      <c r="D3" s="73" t="s">
        <v>3</v>
      </c>
      <c r="E3" s="73"/>
      <c r="F3" s="70" t="s">
        <v>4</v>
      </c>
      <c r="G3" s="70"/>
      <c r="H3" s="70" t="s">
        <v>5</v>
      </c>
      <c r="I3" s="70" t="s">
        <v>6</v>
      </c>
      <c r="J3" s="70"/>
      <c r="K3" s="70"/>
      <c r="L3" s="70"/>
      <c r="M3" s="70"/>
      <c r="N3" s="70"/>
    </row>
    <row r="4" spans="1:15" ht="31.5" customHeight="1" x14ac:dyDescent="0.25">
      <c r="A4" s="70"/>
      <c r="B4" s="72"/>
      <c r="C4" s="48"/>
      <c r="D4" s="28" t="s">
        <v>7</v>
      </c>
      <c r="E4" s="28" t="s">
        <v>8</v>
      </c>
      <c r="F4" s="28" t="s">
        <v>9</v>
      </c>
      <c r="G4" s="29" t="s">
        <v>10</v>
      </c>
      <c r="H4" s="70"/>
      <c r="I4" s="29" t="s">
        <v>11</v>
      </c>
      <c r="J4" s="29" t="s">
        <v>12</v>
      </c>
      <c r="K4" s="29" t="s">
        <v>13</v>
      </c>
      <c r="L4" s="29" t="s">
        <v>14</v>
      </c>
      <c r="M4" s="28" t="s">
        <v>15</v>
      </c>
      <c r="N4" s="29" t="s">
        <v>16</v>
      </c>
    </row>
    <row r="5" spans="1:15" x14ac:dyDescent="0.25">
      <c r="A5" s="3" t="s">
        <v>17</v>
      </c>
      <c r="B5" s="3" t="s">
        <v>18</v>
      </c>
      <c r="C5" s="4">
        <v>3188963</v>
      </c>
      <c r="D5" s="4">
        <v>13542</v>
      </c>
      <c r="E5" s="5">
        <f>D5/C5*100</f>
        <v>0.42465215181236038</v>
      </c>
      <c r="F5" s="4">
        <v>389</v>
      </c>
      <c r="G5" s="4">
        <v>1867</v>
      </c>
      <c r="H5" s="4">
        <v>6</v>
      </c>
      <c r="I5" s="4">
        <v>2835000</v>
      </c>
      <c r="J5" s="4">
        <v>2835840</v>
      </c>
      <c r="K5" s="4">
        <v>40300000</v>
      </c>
      <c r="L5" s="4">
        <v>13669614</v>
      </c>
      <c r="M5" s="4">
        <v>600000</v>
      </c>
      <c r="N5" s="4">
        <f t="shared" ref="N5" si="0">SUM(I5:M5)</f>
        <v>60240454</v>
      </c>
    </row>
    <row r="6" spans="1:15" x14ac:dyDescent="0.25">
      <c r="A6" s="3" t="s">
        <v>41</v>
      </c>
      <c r="B6" s="3" t="s">
        <v>42</v>
      </c>
      <c r="C6" s="4">
        <v>1406434</v>
      </c>
      <c r="D6" s="4">
        <v>264</v>
      </c>
      <c r="E6" s="5">
        <f t="shared" ref="E6:E10" si="1">D6/C6*100</f>
        <v>1.8770877268325423E-2</v>
      </c>
      <c r="F6" s="4"/>
      <c r="G6" s="4">
        <v>56</v>
      </c>
      <c r="H6" s="4"/>
      <c r="I6" s="4">
        <v>174600</v>
      </c>
      <c r="J6" s="4"/>
      <c r="K6" s="4"/>
      <c r="L6" s="4">
        <v>455280</v>
      </c>
      <c r="M6" s="4"/>
      <c r="N6" s="4">
        <f>SUM(I6:M6)</f>
        <v>629880</v>
      </c>
    </row>
    <row r="7" spans="1:15" x14ac:dyDescent="0.25">
      <c r="A7" s="3" t="s">
        <v>31</v>
      </c>
      <c r="B7" s="3" t="s">
        <v>32</v>
      </c>
      <c r="C7" s="4">
        <v>1572657</v>
      </c>
      <c r="D7" s="4">
        <v>389</v>
      </c>
      <c r="E7" s="5">
        <f t="shared" si="1"/>
        <v>2.4735209266864927E-2</v>
      </c>
      <c r="F7" s="4"/>
      <c r="G7" s="4">
        <v>72</v>
      </c>
      <c r="H7" s="4"/>
      <c r="I7" s="4"/>
      <c r="J7" s="4">
        <v>956940</v>
      </c>
      <c r="K7" s="4"/>
      <c r="L7" s="4"/>
      <c r="M7" s="4"/>
      <c r="N7" s="4">
        <f>SUM(I7:M7)</f>
        <v>956940</v>
      </c>
    </row>
    <row r="8" spans="1:15" x14ac:dyDescent="0.25">
      <c r="A8" s="3" t="s">
        <v>25</v>
      </c>
      <c r="B8" s="3" t="s">
        <v>26</v>
      </c>
      <c r="C8" s="4">
        <v>6175123</v>
      </c>
      <c r="D8" s="4">
        <v>716</v>
      </c>
      <c r="E8" s="5">
        <f t="shared" si="1"/>
        <v>1.1594910741049206E-2</v>
      </c>
      <c r="F8" s="4">
        <v>4</v>
      </c>
      <c r="G8" s="4">
        <v>149</v>
      </c>
      <c r="H8" s="4">
        <v>1</v>
      </c>
      <c r="I8" s="4">
        <v>537750</v>
      </c>
      <c r="J8" s="4"/>
      <c r="K8" s="4"/>
      <c r="L8" s="4">
        <v>1299634</v>
      </c>
      <c r="M8" s="4">
        <v>100000</v>
      </c>
      <c r="N8" s="4">
        <f>SUM(I8:M8)</f>
        <v>1937384</v>
      </c>
    </row>
    <row r="9" spans="1:15" x14ac:dyDescent="0.25">
      <c r="A9" s="3" t="s">
        <v>27</v>
      </c>
      <c r="B9" s="3" t="s">
        <v>28</v>
      </c>
      <c r="C9" s="4">
        <v>4863455</v>
      </c>
      <c r="D9" s="4"/>
      <c r="E9" s="5">
        <f t="shared" si="1"/>
        <v>0</v>
      </c>
      <c r="F9" s="4">
        <v>12</v>
      </c>
      <c r="G9" s="4">
        <v>2</v>
      </c>
      <c r="H9" s="4"/>
      <c r="I9" s="4"/>
      <c r="J9" s="4"/>
      <c r="K9" s="4"/>
      <c r="L9" s="4">
        <v>281052</v>
      </c>
      <c r="M9" s="4"/>
      <c r="N9" s="4">
        <f>SUM(I9:M9)</f>
        <v>281052</v>
      </c>
    </row>
    <row r="10" spans="1:15" x14ac:dyDescent="0.25">
      <c r="A10" s="3" t="s">
        <v>16</v>
      </c>
      <c r="B10" s="3"/>
      <c r="C10" s="4">
        <f>SUM(C5:C9)</f>
        <v>17206632</v>
      </c>
      <c r="D10" s="4">
        <f>SUM(D5:D9)</f>
        <v>14911</v>
      </c>
      <c r="E10" s="5">
        <f t="shared" si="1"/>
        <v>8.6658446580365062E-2</v>
      </c>
      <c r="F10" s="4">
        <f t="shared" ref="F10:M10" si="2">SUM(F5:F9)</f>
        <v>405</v>
      </c>
      <c r="G10" s="4">
        <f t="shared" si="2"/>
        <v>2146</v>
      </c>
      <c r="H10" s="4">
        <f t="shared" si="2"/>
        <v>7</v>
      </c>
      <c r="I10" s="4">
        <f t="shared" si="2"/>
        <v>3547350</v>
      </c>
      <c r="J10" s="4">
        <f t="shared" si="2"/>
        <v>3792780</v>
      </c>
      <c r="K10" s="4">
        <f t="shared" si="2"/>
        <v>40300000</v>
      </c>
      <c r="L10" s="4">
        <f t="shared" si="2"/>
        <v>15705580</v>
      </c>
      <c r="M10" s="4">
        <f t="shared" si="2"/>
        <v>700000</v>
      </c>
      <c r="N10" s="4">
        <f t="shared" ref="N10" si="3">SUM(I10:M10)</f>
        <v>64045710</v>
      </c>
      <c r="O10" s="6"/>
    </row>
    <row r="12" spans="1:15" x14ac:dyDescent="0.25">
      <c r="A12" t="s">
        <v>43</v>
      </c>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workbookViewId="0">
      <pane ySplit="4" topLeftCell="A9" activePane="bottomLeft" state="frozen"/>
      <selection pane="bottomLeft" activeCell="A9" sqref="A9"/>
    </sheetView>
  </sheetViews>
  <sheetFormatPr defaultRowHeight="15" x14ac:dyDescent="0.25"/>
  <cols>
    <col min="1" max="1" width="13.140625" bestFit="1" customWidth="1"/>
    <col min="2" max="2" width="11.140625" bestFit="1" customWidth="1"/>
    <col min="3" max="3" width="11.5703125" bestFit="1" customWidth="1"/>
    <col min="4" max="4" width="9.140625" customWidth="1"/>
    <col min="5" max="5" width="12.7109375" customWidth="1"/>
    <col min="6" max="6" width="8.28515625" customWidth="1"/>
    <col min="7" max="7" width="5.5703125" customWidth="1"/>
    <col min="8" max="8" width="10.5703125" customWidth="1"/>
    <col min="13" max="13" width="11.5703125" customWidth="1"/>
    <col min="14" max="14" width="10.140625" bestFit="1" customWidth="1"/>
    <col min="16" max="16" width="12.7109375" customWidth="1"/>
  </cols>
  <sheetData>
    <row r="1" spans="1:17" ht="47.25" customHeight="1" x14ac:dyDescent="0.25">
      <c r="A1" s="43" t="s">
        <v>314</v>
      </c>
      <c r="B1" s="43"/>
      <c r="C1" s="43"/>
      <c r="D1" s="43"/>
      <c r="E1" s="43"/>
      <c r="F1" s="43"/>
      <c r="G1" s="43"/>
      <c r="H1" s="43"/>
      <c r="I1" s="43"/>
      <c r="J1" s="43"/>
      <c r="K1" s="43"/>
      <c r="L1" s="43"/>
      <c r="M1" s="43"/>
      <c r="N1" s="43"/>
      <c r="O1" s="43"/>
      <c r="P1" s="43"/>
      <c r="Q1" s="43"/>
    </row>
    <row r="2" spans="1:17" ht="18.75" customHeight="1" x14ac:dyDescent="0.25">
      <c r="A2" s="64" t="s">
        <v>315</v>
      </c>
      <c r="B2" s="65"/>
      <c r="C2" s="65"/>
      <c r="D2" s="65"/>
      <c r="E2" s="65"/>
      <c r="F2" s="65"/>
      <c r="G2" s="65"/>
      <c r="H2" s="65"/>
      <c r="I2" s="65"/>
      <c r="J2" s="65"/>
      <c r="K2" s="65"/>
      <c r="L2" s="65"/>
      <c r="M2" s="65"/>
      <c r="N2" s="65"/>
      <c r="O2" s="65"/>
      <c r="P2" s="65"/>
      <c r="Q2" s="66"/>
    </row>
    <row r="3" spans="1:17" ht="30.75" customHeight="1" x14ac:dyDescent="0.25">
      <c r="A3" s="70" t="s">
        <v>0</v>
      </c>
      <c r="B3" s="71" t="s">
        <v>44</v>
      </c>
      <c r="C3" s="71" t="s">
        <v>45</v>
      </c>
      <c r="D3" s="77" t="s">
        <v>46</v>
      </c>
      <c r="E3" s="47" t="s">
        <v>2</v>
      </c>
      <c r="F3" s="79" t="s">
        <v>3</v>
      </c>
      <c r="G3" s="80"/>
      <c r="H3" s="70" t="s">
        <v>4</v>
      </c>
      <c r="I3" s="70"/>
      <c r="J3" s="70" t="s">
        <v>5</v>
      </c>
      <c r="K3" s="74" t="s">
        <v>182</v>
      </c>
      <c r="L3" s="75"/>
      <c r="M3" s="75"/>
      <c r="N3" s="75"/>
      <c r="O3" s="76"/>
      <c r="P3" s="70" t="s">
        <v>16</v>
      </c>
      <c r="Q3" s="70" t="s">
        <v>48</v>
      </c>
    </row>
    <row r="4" spans="1:17" ht="34.5" customHeight="1" x14ac:dyDescent="0.25">
      <c r="A4" s="70"/>
      <c r="B4" s="72"/>
      <c r="C4" s="72"/>
      <c r="D4" s="78"/>
      <c r="E4" s="48"/>
      <c r="F4" s="32" t="s">
        <v>7</v>
      </c>
      <c r="G4" s="32" t="s">
        <v>8</v>
      </c>
      <c r="H4" s="28" t="s">
        <v>9</v>
      </c>
      <c r="I4" s="30" t="s">
        <v>10</v>
      </c>
      <c r="J4" s="70"/>
      <c r="K4" s="29" t="s">
        <v>11</v>
      </c>
      <c r="L4" s="29" t="s">
        <v>12</v>
      </c>
      <c r="M4" s="29" t="s">
        <v>13</v>
      </c>
      <c r="N4" s="31" t="s">
        <v>14</v>
      </c>
      <c r="O4" s="29" t="s">
        <v>5</v>
      </c>
      <c r="P4" s="70"/>
      <c r="Q4" s="70"/>
    </row>
    <row r="5" spans="1:17" ht="12.75" customHeight="1" x14ac:dyDescent="0.25">
      <c r="A5" s="3" t="s">
        <v>17</v>
      </c>
      <c r="B5" s="3" t="s">
        <v>50</v>
      </c>
      <c r="C5" s="3" t="s">
        <v>185</v>
      </c>
      <c r="D5" s="16">
        <v>42179</v>
      </c>
      <c r="E5" s="38">
        <v>55265</v>
      </c>
      <c r="F5" s="4">
        <v>362</v>
      </c>
      <c r="G5" s="36">
        <f>F5/E5*100</f>
        <v>0.65502578485479057</v>
      </c>
      <c r="H5" s="4">
        <v>8</v>
      </c>
      <c r="I5" s="4">
        <v>65</v>
      </c>
      <c r="J5" s="4"/>
      <c r="K5" s="4">
        <v>47250</v>
      </c>
      <c r="L5" s="4">
        <v>47040</v>
      </c>
      <c r="M5" s="4">
        <v>800000</v>
      </c>
      <c r="N5" s="4">
        <v>176528</v>
      </c>
      <c r="O5" s="4"/>
      <c r="P5" s="4">
        <f>SUM(K5:O5)</f>
        <v>1070818</v>
      </c>
      <c r="Q5" s="4"/>
    </row>
    <row r="6" spans="1:17" x14ac:dyDescent="0.25">
      <c r="A6" s="3" t="s">
        <v>17</v>
      </c>
      <c r="B6" s="3" t="s">
        <v>51</v>
      </c>
      <c r="C6" s="3" t="s">
        <v>186</v>
      </c>
      <c r="D6" s="16">
        <v>42180</v>
      </c>
      <c r="E6" s="38">
        <v>119564</v>
      </c>
      <c r="F6" s="4">
        <v>11769</v>
      </c>
      <c r="G6" s="36">
        <f t="shared" ref="G6:G17" si="0">F6/E6*100</f>
        <v>9.8432638586865622</v>
      </c>
      <c r="H6" s="4">
        <v>202</v>
      </c>
      <c r="I6" s="4">
        <v>1654</v>
      </c>
      <c r="J6" s="4">
        <v>4</v>
      </c>
      <c r="K6" s="4">
        <v>1341900</v>
      </c>
      <c r="L6" s="4">
        <v>1342320</v>
      </c>
      <c r="M6" s="4">
        <v>19800000</v>
      </c>
      <c r="N6" s="4">
        <v>4457332</v>
      </c>
      <c r="O6" s="4">
        <v>400000</v>
      </c>
      <c r="P6" s="4">
        <f>SUM(K6:O6)</f>
        <v>27341552</v>
      </c>
      <c r="Q6" s="4"/>
    </row>
    <row r="7" spans="1:17" x14ac:dyDescent="0.25">
      <c r="A7" s="3" t="s">
        <v>17</v>
      </c>
      <c r="B7" s="3" t="s">
        <v>55</v>
      </c>
      <c r="C7" s="3" t="s">
        <v>190</v>
      </c>
      <c r="D7" s="16">
        <v>42181</v>
      </c>
      <c r="E7" s="38">
        <v>172907</v>
      </c>
      <c r="F7" s="4">
        <v>290</v>
      </c>
      <c r="G7" s="36">
        <f t="shared" si="0"/>
        <v>0.16772021953998392</v>
      </c>
      <c r="H7" s="4"/>
      <c r="I7" s="4">
        <v>58</v>
      </c>
      <c r="J7" s="4"/>
      <c r="K7" s="4"/>
      <c r="L7" s="4"/>
      <c r="M7" s="4"/>
      <c r="N7" s="4"/>
      <c r="O7" s="4"/>
      <c r="P7" s="4">
        <f t="shared" ref="P7" si="1">SUM(K7:O7)</f>
        <v>0</v>
      </c>
      <c r="Q7" s="4"/>
    </row>
    <row r="8" spans="1:17" x14ac:dyDescent="0.25">
      <c r="A8" s="3" t="s">
        <v>17</v>
      </c>
      <c r="B8" s="3" t="s">
        <v>56</v>
      </c>
      <c r="C8" s="3" t="s">
        <v>191</v>
      </c>
      <c r="D8" s="16">
        <v>42179</v>
      </c>
      <c r="E8" s="38">
        <v>40720</v>
      </c>
      <c r="F8" s="4">
        <v>136</v>
      </c>
      <c r="G8" s="36">
        <f t="shared" si="0"/>
        <v>0.33398821218074659</v>
      </c>
      <c r="H8" s="4">
        <v>22</v>
      </c>
      <c r="I8" s="4"/>
      <c r="J8" s="4"/>
      <c r="K8" s="4">
        <v>228900</v>
      </c>
      <c r="L8" s="4">
        <v>228480</v>
      </c>
      <c r="M8" s="4">
        <v>2200000</v>
      </c>
      <c r="N8" s="4">
        <v>485452</v>
      </c>
      <c r="O8" s="4"/>
      <c r="P8" s="4">
        <f>SUM(K8:O8)</f>
        <v>3142832</v>
      </c>
      <c r="Q8" s="4"/>
    </row>
    <row r="9" spans="1:17" x14ac:dyDescent="0.25">
      <c r="A9" s="3" t="s">
        <v>17</v>
      </c>
      <c r="B9" s="3" t="s">
        <v>61</v>
      </c>
      <c r="C9" s="3" t="s">
        <v>196</v>
      </c>
      <c r="D9" s="16">
        <v>42181</v>
      </c>
      <c r="E9" s="38">
        <v>133310</v>
      </c>
      <c r="F9" s="4">
        <v>244</v>
      </c>
      <c r="G9" s="36">
        <f t="shared" si="0"/>
        <v>0.18303203060535594</v>
      </c>
      <c r="H9" s="4">
        <v>18</v>
      </c>
      <c r="I9" s="4">
        <v>38</v>
      </c>
      <c r="J9" s="4"/>
      <c r="K9" s="4">
        <v>409500</v>
      </c>
      <c r="L9" s="4">
        <v>409920</v>
      </c>
      <c r="M9" s="4">
        <v>3700000</v>
      </c>
      <c r="N9" s="4">
        <v>1235696</v>
      </c>
      <c r="O9" s="4"/>
      <c r="P9" s="4">
        <f>SUM(K9:O9)</f>
        <v>5755116</v>
      </c>
      <c r="Q9" s="4"/>
    </row>
    <row r="10" spans="1:17" x14ac:dyDescent="0.25">
      <c r="A10" s="3" t="s">
        <v>17</v>
      </c>
      <c r="B10" s="3" t="s">
        <v>62</v>
      </c>
      <c r="C10" s="3" t="s">
        <v>197</v>
      </c>
      <c r="D10" s="16">
        <v>42182</v>
      </c>
      <c r="E10" s="38">
        <v>158124</v>
      </c>
      <c r="F10" s="4">
        <v>432</v>
      </c>
      <c r="G10" s="36">
        <f t="shared" si="0"/>
        <v>0.27320330879562876</v>
      </c>
      <c r="H10" s="4">
        <v>128</v>
      </c>
      <c r="I10" s="4"/>
      <c r="J10" s="4">
        <v>2</v>
      </c>
      <c r="K10" s="4">
        <v>725550</v>
      </c>
      <c r="L10" s="4">
        <v>725760</v>
      </c>
      <c r="M10" s="4">
        <v>12700000</v>
      </c>
      <c r="N10" s="4">
        <v>2824448</v>
      </c>
      <c r="O10" s="4">
        <v>200000</v>
      </c>
      <c r="P10" s="4">
        <f>SUM(K10:O10)</f>
        <v>17175758</v>
      </c>
      <c r="Q10" s="4"/>
    </row>
    <row r="11" spans="1:17" x14ac:dyDescent="0.25">
      <c r="A11" s="3" t="s">
        <v>17</v>
      </c>
      <c r="B11" s="3" t="s">
        <v>63</v>
      </c>
      <c r="C11" s="3" t="s">
        <v>198</v>
      </c>
      <c r="D11" s="16">
        <v>42182</v>
      </c>
      <c r="E11" s="38">
        <v>65936</v>
      </c>
      <c r="F11" s="4">
        <v>309</v>
      </c>
      <c r="G11" s="36">
        <f t="shared" si="0"/>
        <v>0.46863625333656878</v>
      </c>
      <c r="H11" s="4">
        <v>11</v>
      </c>
      <c r="I11" s="4">
        <v>52</v>
      </c>
      <c r="J11" s="4"/>
      <c r="K11" s="4">
        <v>81900</v>
      </c>
      <c r="L11" s="4">
        <v>82320</v>
      </c>
      <c r="M11" s="4">
        <v>1100000</v>
      </c>
      <c r="N11" s="4">
        <v>1390158</v>
      </c>
      <c r="O11" s="4"/>
      <c r="P11" s="4">
        <f>SUM(K11:O11)</f>
        <v>2654378</v>
      </c>
      <c r="Q11" s="4"/>
    </row>
    <row r="12" spans="1:17" x14ac:dyDescent="0.25">
      <c r="A12" s="3" t="s">
        <v>17</v>
      </c>
      <c r="B12" s="3"/>
      <c r="C12" s="3"/>
      <c r="D12" s="16"/>
      <c r="E12" s="38"/>
      <c r="F12" s="4"/>
      <c r="G12" s="36"/>
      <c r="H12" s="4"/>
      <c r="I12" s="4"/>
      <c r="J12" s="4"/>
      <c r="K12" s="4"/>
      <c r="L12" s="4"/>
      <c r="M12" s="4"/>
      <c r="N12" s="4">
        <v>3100000</v>
      </c>
      <c r="O12" s="4"/>
      <c r="P12" s="4">
        <f t="shared" ref="P12" si="2">SUM(K12:O12)</f>
        <v>3100000</v>
      </c>
      <c r="Q12" s="4"/>
    </row>
    <row r="13" spans="1:17" x14ac:dyDescent="0.25">
      <c r="A13" s="33" t="s">
        <v>316</v>
      </c>
      <c r="B13" s="33"/>
      <c r="C13" s="33"/>
      <c r="D13" s="34"/>
      <c r="E13" s="39">
        <v>3188963</v>
      </c>
      <c r="F13" s="35">
        <f>SUM(F5:F12)</f>
        <v>13542</v>
      </c>
      <c r="G13" s="37">
        <f t="shared" si="0"/>
        <v>0.42465215181236038</v>
      </c>
      <c r="H13" s="35">
        <f t="shared" ref="H13:O13" si="3">SUM(H5:H12)</f>
        <v>389</v>
      </c>
      <c r="I13" s="35">
        <f t="shared" si="3"/>
        <v>1867</v>
      </c>
      <c r="J13" s="35">
        <f t="shared" si="3"/>
        <v>6</v>
      </c>
      <c r="K13" s="35">
        <f t="shared" si="3"/>
        <v>2835000</v>
      </c>
      <c r="L13" s="35">
        <f t="shared" si="3"/>
        <v>2835840</v>
      </c>
      <c r="M13" s="35">
        <f t="shared" si="3"/>
        <v>40300000</v>
      </c>
      <c r="N13" s="35">
        <f t="shared" si="3"/>
        <v>13669614</v>
      </c>
      <c r="O13" s="35">
        <f t="shared" si="3"/>
        <v>600000</v>
      </c>
      <c r="P13" s="35">
        <f>SUM(K13:O13)</f>
        <v>60240454</v>
      </c>
      <c r="Q13" s="35"/>
    </row>
    <row r="14" spans="1:17" x14ac:dyDescent="0.25">
      <c r="A14" s="3" t="s">
        <v>41</v>
      </c>
      <c r="B14" s="3" t="s">
        <v>65</v>
      </c>
      <c r="C14" s="3" t="s">
        <v>200</v>
      </c>
      <c r="D14" s="16">
        <v>42180</v>
      </c>
      <c r="E14" s="38">
        <v>146271</v>
      </c>
      <c r="F14" s="4">
        <v>264</v>
      </c>
      <c r="G14" s="36">
        <f t="shared" si="0"/>
        <v>0.18048690444449003</v>
      </c>
      <c r="H14" s="4"/>
      <c r="I14" s="4">
        <v>56</v>
      </c>
      <c r="J14" s="4"/>
      <c r="K14" s="4">
        <v>174600</v>
      </c>
      <c r="L14" s="4"/>
      <c r="M14" s="4"/>
      <c r="N14" s="4">
        <v>455280</v>
      </c>
      <c r="O14" s="4"/>
      <c r="P14" s="4">
        <f>SUM(K14:O14)</f>
        <v>629880</v>
      </c>
      <c r="Q14" s="4"/>
    </row>
    <row r="15" spans="1:17" x14ac:dyDescent="0.25">
      <c r="A15" s="3" t="s">
        <v>31</v>
      </c>
      <c r="B15" s="3" t="s">
        <v>66</v>
      </c>
      <c r="C15" s="3" t="s">
        <v>201</v>
      </c>
      <c r="D15" s="16">
        <v>42181</v>
      </c>
      <c r="E15" s="38">
        <v>265622</v>
      </c>
      <c r="F15" s="4">
        <v>389</v>
      </c>
      <c r="G15" s="36">
        <f t="shared" si="0"/>
        <v>0.14644871283252139</v>
      </c>
      <c r="H15" s="4"/>
      <c r="I15" s="4">
        <v>72</v>
      </c>
      <c r="J15" s="4"/>
      <c r="K15" s="4"/>
      <c r="L15" s="4">
        <v>956940</v>
      </c>
      <c r="M15" s="4"/>
      <c r="N15" s="4"/>
      <c r="O15" s="4"/>
      <c r="P15" s="4">
        <f t="shared" ref="P15" si="4">SUM(K15:O15)</f>
        <v>956940</v>
      </c>
      <c r="Q15" s="4"/>
    </row>
    <row r="16" spans="1:17" x14ac:dyDescent="0.25">
      <c r="A16" s="3" t="s">
        <v>25</v>
      </c>
      <c r="B16" s="3" t="s">
        <v>72</v>
      </c>
      <c r="C16" s="3" t="s">
        <v>207</v>
      </c>
      <c r="D16" s="16">
        <v>42183</v>
      </c>
      <c r="E16" s="38">
        <v>323806</v>
      </c>
      <c r="F16" s="4">
        <v>716</v>
      </c>
      <c r="G16" s="36">
        <f t="shared" si="0"/>
        <v>0.22112005336528662</v>
      </c>
      <c r="H16" s="4">
        <v>4</v>
      </c>
      <c r="I16" s="4">
        <v>149</v>
      </c>
      <c r="J16" s="4">
        <v>1</v>
      </c>
      <c r="K16" s="4">
        <v>537750</v>
      </c>
      <c r="L16" s="4"/>
      <c r="M16" s="4"/>
      <c r="N16" s="4">
        <v>1299634</v>
      </c>
      <c r="O16" s="4">
        <v>100000</v>
      </c>
      <c r="P16" s="4">
        <f>SUM(K16:O16)</f>
        <v>1937384</v>
      </c>
      <c r="Q16" s="4"/>
    </row>
    <row r="17" spans="1:17" x14ac:dyDescent="0.25">
      <c r="A17" s="3" t="s">
        <v>27</v>
      </c>
      <c r="B17" s="3" t="s">
        <v>91</v>
      </c>
      <c r="C17" s="3" t="s">
        <v>226</v>
      </c>
      <c r="D17" s="16">
        <v>42181</v>
      </c>
      <c r="E17" s="38">
        <v>145512</v>
      </c>
      <c r="F17" s="4"/>
      <c r="G17" s="36">
        <f t="shared" si="0"/>
        <v>0</v>
      </c>
      <c r="H17" s="4">
        <v>12</v>
      </c>
      <c r="I17" s="4">
        <v>2</v>
      </c>
      <c r="J17" s="4"/>
      <c r="K17" s="4"/>
      <c r="L17" s="4"/>
      <c r="M17" s="4"/>
      <c r="N17" s="4">
        <v>281052</v>
      </c>
      <c r="O17" s="4"/>
      <c r="P17" s="4">
        <f>SUM(K17:O17)</f>
        <v>281052</v>
      </c>
      <c r="Q17" s="4"/>
    </row>
  </sheetData>
  <mergeCells count="13">
    <mergeCell ref="J3:J4"/>
    <mergeCell ref="K3:O3"/>
    <mergeCell ref="P3:P4"/>
    <mergeCell ref="Q3:Q4"/>
    <mergeCell ref="A1:Q1"/>
    <mergeCell ref="A3:A4"/>
    <mergeCell ref="B3:B4"/>
    <mergeCell ref="C3:C4"/>
    <mergeCell ref="D3:D4"/>
    <mergeCell ref="H3:I3"/>
    <mergeCell ref="A2:Q2"/>
    <mergeCell ref="E3:E4"/>
    <mergeCell ref="F3:G3"/>
  </mergeCells>
  <dataValidations count="2">
    <dataValidation type="list" allowBlank="1" showInputMessage="1" showErrorMessage="1" sqref="A5:A12 A14:A17">
      <formula1>SR</formula1>
    </dataValidation>
    <dataValidation type="list" allowBlank="1" showInputMessage="1" showErrorMessage="1" sqref="B5:B12 B14:B17">
      <formula1>INDIRECT(A5)</formula1>
    </dataValidation>
  </dataValidation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9"/>
  <sheetViews>
    <sheetView topLeftCell="A327" workbookViewId="0"/>
  </sheetViews>
  <sheetFormatPr defaultRowHeight="15" x14ac:dyDescent="0.25"/>
  <cols>
    <col min="1" max="1" width="16.5703125" customWidth="1"/>
    <col min="2" max="2" width="13.85546875" customWidth="1"/>
    <col min="3" max="3" width="18.140625" customWidth="1"/>
    <col min="4" max="4" width="16.140625" customWidth="1"/>
  </cols>
  <sheetData>
    <row r="1" spans="1:4" x14ac:dyDescent="0.25">
      <c r="A1" t="s">
        <v>317</v>
      </c>
      <c r="B1" t="s">
        <v>317</v>
      </c>
      <c r="C1" t="s">
        <v>44</v>
      </c>
      <c r="D1" t="s">
        <v>318</v>
      </c>
    </row>
    <row r="2" spans="1:4" x14ac:dyDescent="0.25">
      <c r="A2" t="s">
        <v>25</v>
      </c>
      <c r="B2" t="s">
        <v>25</v>
      </c>
      <c r="C2" t="s">
        <v>319</v>
      </c>
      <c r="D2" t="s">
        <v>320</v>
      </c>
    </row>
    <row r="3" spans="1:4" x14ac:dyDescent="0.25">
      <c r="A3" t="s">
        <v>27</v>
      </c>
      <c r="B3" t="s">
        <v>25</v>
      </c>
      <c r="C3" t="s">
        <v>86</v>
      </c>
      <c r="D3" t="s">
        <v>220</v>
      </c>
    </row>
    <row r="4" spans="1:4" x14ac:dyDescent="0.25">
      <c r="A4" t="s">
        <v>23</v>
      </c>
      <c r="B4" t="s">
        <v>25</v>
      </c>
      <c r="C4" t="s">
        <v>321</v>
      </c>
      <c r="D4" t="s">
        <v>322</v>
      </c>
    </row>
    <row r="5" spans="1:4" x14ac:dyDescent="0.25">
      <c r="A5" t="s">
        <v>33</v>
      </c>
      <c r="B5" t="s">
        <v>25</v>
      </c>
      <c r="C5" t="s">
        <v>323</v>
      </c>
      <c r="D5" t="s">
        <v>324</v>
      </c>
    </row>
    <row r="6" spans="1:4" x14ac:dyDescent="0.25">
      <c r="A6" t="s">
        <v>325</v>
      </c>
      <c r="B6" t="s">
        <v>25</v>
      </c>
      <c r="C6" t="s">
        <v>77</v>
      </c>
      <c r="D6" t="s">
        <v>211</v>
      </c>
    </row>
    <row r="7" spans="1:4" x14ac:dyDescent="0.25">
      <c r="A7" t="s">
        <v>31</v>
      </c>
      <c r="B7" t="s">
        <v>25</v>
      </c>
      <c r="C7" t="s">
        <v>82</v>
      </c>
      <c r="D7" t="s">
        <v>216</v>
      </c>
    </row>
    <row r="8" spans="1:4" x14ac:dyDescent="0.25">
      <c r="A8" t="s">
        <v>21</v>
      </c>
      <c r="B8" t="s">
        <v>25</v>
      </c>
      <c r="C8" t="s">
        <v>70</v>
      </c>
      <c r="D8" t="s">
        <v>205</v>
      </c>
    </row>
    <row r="9" spans="1:4" x14ac:dyDescent="0.25">
      <c r="A9" t="s">
        <v>29</v>
      </c>
      <c r="B9" t="s">
        <v>25</v>
      </c>
      <c r="C9" t="s">
        <v>326</v>
      </c>
      <c r="D9" t="s">
        <v>327</v>
      </c>
    </row>
    <row r="10" spans="1:4" x14ac:dyDescent="0.25">
      <c r="A10" t="s">
        <v>37</v>
      </c>
      <c r="B10" t="s">
        <v>25</v>
      </c>
      <c r="C10" t="s">
        <v>81</v>
      </c>
      <c r="D10" t="s">
        <v>215</v>
      </c>
    </row>
    <row r="11" spans="1:4" x14ac:dyDescent="0.25">
      <c r="A11" t="s">
        <v>17</v>
      </c>
      <c r="B11" t="s">
        <v>25</v>
      </c>
      <c r="C11" t="s">
        <v>76</v>
      </c>
      <c r="D11" t="s">
        <v>210</v>
      </c>
    </row>
    <row r="12" spans="1:4" x14ac:dyDescent="0.25">
      <c r="A12" t="s">
        <v>19</v>
      </c>
      <c r="B12" t="s">
        <v>25</v>
      </c>
      <c r="C12" t="s">
        <v>73</v>
      </c>
      <c r="D12" t="s">
        <v>208</v>
      </c>
    </row>
    <row r="13" spans="1:4" x14ac:dyDescent="0.25">
      <c r="A13" t="s">
        <v>35</v>
      </c>
      <c r="B13" t="s">
        <v>25</v>
      </c>
      <c r="C13" t="s">
        <v>328</v>
      </c>
      <c r="D13" t="s">
        <v>329</v>
      </c>
    </row>
    <row r="14" spans="1:4" x14ac:dyDescent="0.25">
      <c r="A14" t="s">
        <v>41</v>
      </c>
      <c r="B14" t="s">
        <v>25</v>
      </c>
      <c r="C14" t="s">
        <v>79</v>
      </c>
      <c r="D14" t="s">
        <v>213</v>
      </c>
    </row>
    <row r="15" spans="1:4" x14ac:dyDescent="0.25">
      <c r="A15" t="s">
        <v>39</v>
      </c>
      <c r="B15" t="s">
        <v>25</v>
      </c>
      <c r="C15" t="s">
        <v>83</v>
      </c>
      <c r="D15" t="s">
        <v>217</v>
      </c>
    </row>
    <row r="16" spans="1:4" x14ac:dyDescent="0.25">
      <c r="B16" t="s">
        <v>25</v>
      </c>
      <c r="C16" t="s">
        <v>330</v>
      </c>
      <c r="D16" t="s">
        <v>331</v>
      </c>
    </row>
    <row r="17" spans="2:4" x14ac:dyDescent="0.25">
      <c r="B17" t="s">
        <v>25</v>
      </c>
      <c r="C17" t="s">
        <v>80</v>
      </c>
      <c r="D17" t="s">
        <v>214</v>
      </c>
    </row>
    <row r="18" spans="2:4" x14ac:dyDescent="0.25">
      <c r="B18" t="s">
        <v>25</v>
      </c>
      <c r="C18" t="s">
        <v>69</v>
      </c>
      <c r="D18" t="s">
        <v>204</v>
      </c>
    </row>
    <row r="19" spans="2:4" x14ac:dyDescent="0.25">
      <c r="B19" t="s">
        <v>25</v>
      </c>
      <c r="C19" t="s">
        <v>72</v>
      </c>
      <c r="D19" t="s">
        <v>207</v>
      </c>
    </row>
    <row r="20" spans="2:4" x14ac:dyDescent="0.25">
      <c r="B20" t="s">
        <v>25</v>
      </c>
      <c r="C20" t="s">
        <v>85</v>
      </c>
      <c r="D20" t="s">
        <v>219</v>
      </c>
    </row>
    <row r="21" spans="2:4" x14ac:dyDescent="0.25">
      <c r="B21" t="s">
        <v>25</v>
      </c>
      <c r="C21" t="s">
        <v>84</v>
      </c>
      <c r="D21" t="s">
        <v>218</v>
      </c>
    </row>
    <row r="22" spans="2:4" x14ac:dyDescent="0.25">
      <c r="B22" t="s">
        <v>25</v>
      </c>
      <c r="C22" t="s">
        <v>87</v>
      </c>
      <c r="D22" t="s">
        <v>221</v>
      </c>
    </row>
    <row r="23" spans="2:4" x14ac:dyDescent="0.25">
      <c r="B23" t="s">
        <v>25</v>
      </c>
      <c r="C23" t="s">
        <v>332</v>
      </c>
      <c r="D23" t="s">
        <v>333</v>
      </c>
    </row>
    <row r="24" spans="2:4" x14ac:dyDescent="0.25">
      <c r="B24" t="s">
        <v>25</v>
      </c>
      <c r="C24" t="s">
        <v>71</v>
      </c>
      <c r="D24" t="s">
        <v>206</v>
      </c>
    </row>
    <row r="25" spans="2:4" x14ac:dyDescent="0.25">
      <c r="B25" t="s">
        <v>25</v>
      </c>
      <c r="C25" t="s">
        <v>334</v>
      </c>
      <c r="D25" t="s">
        <v>335</v>
      </c>
    </row>
    <row r="26" spans="2:4" x14ac:dyDescent="0.25">
      <c r="B26" t="s">
        <v>25</v>
      </c>
      <c r="C26" t="s">
        <v>74</v>
      </c>
      <c r="D26" t="s">
        <v>209</v>
      </c>
    </row>
    <row r="27" spans="2:4" x14ac:dyDescent="0.25">
      <c r="B27" t="s">
        <v>25</v>
      </c>
      <c r="C27" t="s">
        <v>78</v>
      </c>
      <c r="D27" t="s">
        <v>212</v>
      </c>
    </row>
    <row r="28" spans="2:4" x14ac:dyDescent="0.25">
      <c r="B28" t="s">
        <v>27</v>
      </c>
      <c r="C28" t="s">
        <v>27</v>
      </c>
      <c r="D28" t="s">
        <v>222</v>
      </c>
    </row>
    <row r="29" spans="2:4" x14ac:dyDescent="0.25">
      <c r="B29" t="s">
        <v>27</v>
      </c>
      <c r="C29" t="s">
        <v>336</v>
      </c>
      <c r="D29" t="s">
        <v>337</v>
      </c>
    </row>
    <row r="30" spans="2:4" x14ac:dyDescent="0.25">
      <c r="B30" t="s">
        <v>27</v>
      </c>
      <c r="C30" t="s">
        <v>89</v>
      </c>
      <c r="D30" t="s">
        <v>224</v>
      </c>
    </row>
    <row r="31" spans="2:4" x14ac:dyDescent="0.25">
      <c r="B31" t="s">
        <v>27</v>
      </c>
      <c r="C31" t="s">
        <v>176</v>
      </c>
      <c r="D31" t="s">
        <v>306</v>
      </c>
    </row>
    <row r="32" spans="2:4" x14ac:dyDescent="0.25">
      <c r="B32" t="s">
        <v>27</v>
      </c>
      <c r="C32" t="s">
        <v>94</v>
      </c>
      <c r="D32" t="s">
        <v>229</v>
      </c>
    </row>
    <row r="33" spans="2:4" x14ac:dyDescent="0.25">
      <c r="B33" t="s">
        <v>27</v>
      </c>
      <c r="C33" t="s">
        <v>88</v>
      </c>
      <c r="D33" t="s">
        <v>223</v>
      </c>
    </row>
    <row r="34" spans="2:4" x14ac:dyDescent="0.25">
      <c r="B34" t="s">
        <v>27</v>
      </c>
      <c r="C34" t="s">
        <v>338</v>
      </c>
      <c r="D34" t="s">
        <v>339</v>
      </c>
    </row>
    <row r="35" spans="2:4" x14ac:dyDescent="0.25">
      <c r="B35" t="s">
        <v>27</v>
      </c>
      <c r="C35" t="s">
        <v>101</v>
      </c>
      <c r="D35" t="s">
        <v>236</v>
      </c>
    </row>
    <row r="36" spans="2:4" x14ac:dyDescent="0.25">
      <c r="B36" t="s">
        <v>27</v>
      </c>
      <c r="C36" t="s">
        <v>98</v>
      </c>
      <c r="D36" t="s">
        <v>233</v>
      </c>
    </row>
    <row r="37" spans="2:4" x14ac:dyDescent="0.25">
      <c r="B37" t="s">
        <v>27</v>
      </c>
      <c r="C37" t="s">
        <v>93</v>
      </c>
      <c r="D37" t="s">
        <v>228</v>
      </c>
    </row>
    <row r="38" spans="2:4" x14ac:dyDescent="0.25">
      <c r="B38" t="s">
        <v>27</v>
      </c>
      <c r="C38" t="s">
        <v>97</v>
      </c>
      <c r="D38" t="s">
        <v>232</v>
      </c>
    </row>
    <row r="39" spans="2:4" x14ac:dyDescent="0.25">
      <c r="B39" t="s">
        <v>27</v>
      </c>
      <c r="C39" t="s">
        <v>96</v>
      </c>
      <c r="D39" t="s">
        <v>231</v>
      </c>
    </row>
    <row r="40" spans="2:4" x14ac:dyDescent="0.25">
      <c r="B40" t="s">
        <v>27</v>
      </c>
      <c r="C40" t="s">
        <v>99</v>
      </c>
      <c r="D40" t="s">
        <v>234</v>
      </c>
    </row>
    <row r="41" spans="2:4" x14ac:dyDescent="0.25">
      <c r="B41" t="s">
        <v>27</v>
      </c>
      <c r="C41" t="s">
        <v>340</v>
      </c>
      <c r="D41" t="s">
        <v>341</v>
      </c>
    </row>
    <row r="42" spans="2:4" x14ac:dyDescent="0.25">
      <c r="B42" t="s">
        <v>27</v>
      </c>
      <c r="C42" t="s">
        <v>91</v>
      </c>
      <c r="D42" t="s">
        <v>226</v>
      </c>
    </row>
    <row r="43" spans="2:4" x14ac:dyDescent="0.25">
      <c r="B43" t="s">
        <v>27</v>
      </c>
      <c r="C43" t="s">
        <v>342</v>
      </c>
      <c r="D43" t="s">
        <v>343</v>
      </c>
    </row>
    <row r="44" spans="2:4" x14ac:dyDescent="0.25">
      <c r="B44" t="s">
        <v>27</v>
      </c>
      <c r="C44" t="s">
        <v>344</v>
      </c>
      <c r="D44" t="s">
        <v>345</v>
      </c>
    </row>
    <row r="45" spans="2:4" x14ac:dyDescent="0.25">
      <c r="B45" t="s">
        <v>27</v>
      </c>
      <c r="C45" t="s">
        <v>346</v>
      </c>
      <c r="D45" t="s">
        <v>347</v>
      </c>
    </row>
    <row r="46" spans="2:4" x14ac:dyDescent="0.25">
      <c r="B46" t="s">
        <v>27</v>
      </c>
      <c r="C46" t="s">
        <v>92</v>
      </c>
      <c r="D46" t="s">
        <v>227</v>
      </c>
    </row>
    <row r="47" spans="2:4" x14ac:dyDescent="0.25">
      <c r="B47" t="s">
        <v>27</v>
      </c>
      <c r="C47" t="s">
        <v>90</v>
      </c>
      <c r="D47" t="s">
        <v>225</v>
      </c>
    </row>
    <row r="48" spans="2:4" x14ac:dyDescent="0.25">
      <c r="B48" t="s">
        <v>27</v>
      </c>
      <c r="C48" t="s">
        <v>95</v>
      </c>
      <c r="D48" t="s">
        <v>230</v>
      </c>
    </row>
    <row r="49" spans="2:4" x14ac:dyDescent="0.25">
      <c r="B49" t="s">
        <v>27</v>
      </c>
      <c r="C49" t="s">
        <v>348</v>
      </c>
      <c r="D49" t="s">
        <v>349</v>
      </c>
    </row>
    <row r="50" spans="2:4" x14ac:dyDescent="0.25">
      <c r="B50" t="s">
        <v>27</v>
      </c>
      <c r="C50" t="s">
        <v>350</v>
      </c>
      <c r="D50" t="s">
        <v>351</v>
      </c>
    </row>
    <row r="51" spans="2:4" x14ac:dyDescent="0.25">
      <c r="B51" t="s">
        <v>27</v>
      </c>
      <c r="C51" t="s">
        <v>100</v>
      </c>
      <c r="D51" t="s">
        <v>235</v>
      </c>
    </row>
    <row r="52" spans="2:4" x14ac:dyDescent="0.25">
      <c r="B52" t="s">
        <v>27</v>
      </c>
      <c r="C52" t="s">
        <v>102</v>
      </c>
      <c r="D52" t="s">
        <v>103</v>
      </c>
    </row>
    <row r="53" spans="2:4" x14ac:dyDescent="0.25">
      <c r="B53" t="s">
        <v>27</v>
      </c>
      <c r="C53" t="s">
        <v>352</v>
      </c>
      <c r="D53" t="s">
        <v>353</v>
      </c>
    </row>
    <row r="54" spans="2:4" x14ac:dyDescent="0.25">
      <c r="B54" t="s">
        <v>27</v>
      </c>
      <c r="C54" t="s">
        <v>354</v>
      </c>
      <c r="D54" t="s">
        <v>355</v>
      </c>
    </row>
    <row r="55" spans="2:4" x14ac:dyDescent="0.25">
      <c r="B55" t="s">
        <v>27</v>
      </c>
      <c r="C55" t="s">
        <v>104</v>
      </c>
      <c r="D55" t="s">
        <v>105</v>
      </c>
    </row>
    <row r="56" spans="2:4" x14ac:dyDescent="0.25">
      <c r="B56" t="s">
        <v>23</v>
      </c>
      <c r="C56" t="s">
        <v>148</v>
      </c>
      <c r="D56" t="s">
        <v>277</v>
      </c>
    </row>
    <row r="57" spans="2:4" x14ac:dyDescent="0.25">
      <c r="B57" t="s">
        <v>23</v>
      </c>
      <c r="C57" t="s">
        <v>145</v>
      </c>
      <c r="D57" t="s">
        <v>274</v>
      </c>
    </row>
    <row r="58" spans="2:4" x14ac:dyDescent="0.25">
      <c r="B58" t="s">
        <v>23</v>
      </c>
      <c r="C58" t="s">
        <v>150</v>
      </c>
      <c r="D58" t="s">
        <v>279</v>
      </c>
    </row>
    <row r="59" spans="2:4" x14ac:dyDescent="0.25">
      <c r="B59" t="s">
        <v>23</v>
      </c>
      <c r="C59" t="s">
        <v>151</v>
      </c>
      <c r="D59" t="s">
        <v>280</v>
      </c>
    </row>
    <row r="60" spans="2:4" x14ac:dyDescent="0.25">
      <c r="B60" t="s">
        <v>23</v>
      </c>
      <c r="C60" t="s">
        <v>143</v>
      </c>
      <c r="D60" t="s">
        <v>273</v>
      </c>
    </row>
    <row r="61" spans="2:4" x14ac:dyDescent="0.25">
      <c r="B61" t="s">
        <v>23</v>
      </c>
      <c r="C61" t="s">
        <v>146</v>
      </c>
      <c r="D61" t="s">
        <v>275</v>
      </c>
    </row>
    <row r="62" spans="2:4" x14ac:dyDescent="0.25">
      <c r="B62" t="s">
        <v>23</v>
      </c>
      <c r="C62" t="s">
        <v>147</v>
      </c>
      <c r="D62" t="s">
        <v>276</v>
      </c>
    </row>
    <row r="63" spans="2:4" x14ac:dyDescent="0.25">
      <c r="B63" t="s">
        <v>23</v>
      </c>
      <c r="C63" t="s">
        <v>356</v>
      </c>
      <c r="D63" t="s">
        <v>357</v>
      </c>
    </row>
    <row r="64" spans="2:4" x14ac:dyDescent="0.25">
      <c r="B64" t="s">
        <v>23</v>
      </c>
      <c r="C64" t="s">
        <v>149</v>
      </c>
      <c r="D64" t="s">
        <v>278</v>
      </c>
    </row>
    <row r="65" spans="2:4" x14ac:dyDescent="0.25">
      <c r="B65" t="s">
        <v>33</v>
      </c>
      <c r="C65" t="s">
        <v>358</v>
      </c>
      <c r="D65" t="s">
        <v>359</v>
      </c>
    </row>
    <row r="66" spans="2:4" x14ac:dyDescent="0.25">
      <c r="B66" t="s">
        <v>33</v>
      </c>
      <c r="C66" t="s">
        <v>360</v>
      </c>
      <c r="D66" t="s">
        <v>361</v>
      </c>
    </row>
    <row r="67" spans="2:4" x14ac:dyDescent="0.25">
      <c r="B67" t="s">
        <v>33</v>
      </c>
      <c r="C67" t="s">
        <v>127</v>
      </c>
      <c r="D67" t="s">
        <v>258</v>
      </c>
    </row>
    <row r="68" spans="2:4" x14ac:dyDescent="0.25">
      <c r="B68" t="s">
        <v>33</v>
      </c>
      <c r="C68" t="s">
        <v>362</v>
      </c>
      <c r="D68" t="s">
        <v>363</v>
      </c>
    </row>
    <row r="69" spans="2:4" x14ac:dyDescent="0.25">
      <c r="B69" t="s">
        <v>33</v>
      </c>
      <c r="C69" t="s">
        <v>364</v>
      </c>
      <c r="D69" t="s">
        <v>365</v>
      </c>
    </row>
    <row r="70" spans="2:4" x14ac:dyDescent="0.25">
      <c r="B70" t="s">
        <v>33</v>
      </c>
      <c r="C70" t="s">
        <v>366</v>
      </c>
      <c r="D70" t="s">
        <v>367</v>
      </c>
    </row>
    <row r="71" spans="2:4" x14ac:dyDescent="0.25">
      <c r="B71" t="s">
        <v>33</v>
      </c>
      <c r="C71" t="s">
        <v>368</v>
      </c>
      <c r="D71" t="s">
        <v>369</v>
      </c>
    </row>
    <row r="72" spans="2:4" x14ac:dyDescent="0.25">
      <c r="B72" t="s">
        <v>33</v>
      </c>
      <c r="C72" t="s">
        <v>126</v>
      </c>
      <c r="D72" t="s">
        <v>257</v>
      </c>
    </row>
    <row r="73" spans="2:4" x14ac:dyDescent="0.25">
      <c r="B73" t="s">
        <v>33</v>
      </c>
      <c r="C73" t="s">
        <v>128</v>
      </c>
      <c r="D73" t="s">
        <v>259</v>
      </c>
    </row>
    <row r="74" spans="2:4" x14ac:dyDescent="0.25">
      <c r="B74" t="s">
        <v>33</v>
      </c>
      <c r="C74" t="s">
        <v>370</v>
      </c>
      <c r="D74" t="s">
        <v>371</v>
      </c>
    </row>
    <row r="75" spans="2:4" x14ac:dyDescent="0.25">
      <c r="B75" t="s">
        <v>33</v>
      </c>
      <c r="C75" t="s">
        <v>372</v>
      </c>
      <c r="D75" t="s">
        <v>373</v>
      </c>
    </row>
    <row r="76" spans="2:4" x14ac:dyDescent="0.25">
      <c r="B76" t="s">
        <v>33</v>
      </c>
      <c r="C76" t="s">
        <v>374</v>
      </c>
      <c r="D76" t="s">
        <v>375</v>
      </c>
    </row>
    <row r="77" spans="2:4" x14ac:dyDescent="0.25">
      <c r="B77" t="s">
        <v>33</v>
      </c>
      <c r="C77" t="s">
        <v>376</v>
      </c>
      <c r="D77" t="s">
        <v>377</v>
      </c>
    </row>
    <row r="78" spans="2:4" x14ac:dyDescent="0.25">
      <c r="B78" t="s">
        <v>33</v>
      </c>
      <c r="C78" t="s">
        <v>378</v>
      </c>
      <c r="D78" t="s">
        <v>379</v>
      </c>
    </row>
    <row r="79" spans="2:4" x14ac:dyDescent="0.25">
      <c r="B79" t="s">
        <v>33</v>
      </c>
      <c r="C79" t="s">
        <v>380</v>
      </c>
      <c r="D79" t="s">
        <v>381</v>
      </c>
    </row>
    <row r="80" spans="2:4" x14ac:dyDescent="0.25">
      <c r="B80" t="s">
        <v>33</v>
      </c>
      <c r="C80" t="s">
        <v>382</v>
      </c>
      <c r="D80" t="s">
        <v>383</v>
      </c>
    </row>
    <row r="81" spans="2:4" x14ac:dyDescent="0.25">
      <c r="B81" t="s">
        <v>33</v>
      </c>
      <c r="C81" t="s">
        <v>384</v>
      </c>
      <c r="D81" t="s">
        <v>385</v>
      </c>
    </row>
    <row r="82" spans="2:4" x14ac:dyDescent="0.25">
      <c r="B82" t="s">
        <v>33</v>
      </c>
      <c r="C82" t="s">
        <v>386</v>
      </c>
      <c r="D82" t="s">
        <v>387</v>
      </c>
    </row>
    <row r="83" spans="2:4" x14ac:dyDescent="0.25">
      <c r="B83" t="s">
        <v>325</v>
      </c>
      <c r="C83" t="s">
        <v>388</v>
      </c>
      <c r="D83" t="s">
        <v>389</v>
      </c>
    </row>
    <row r="84" spans="2:4" x14ac:dyDescent="0.25">
      <c r="B84" t="s">
        <v>325</v>
      </c>
      <c r="C84" t="s">
        <v>390</v>
      </c>
      <c r="D84" t="s">
        <v>391</v>
      </c>
    </row>
    <row r="85" spans="2:4" x14ac:dyDescent="0.25">
      <c r="B85" t="s">
        <v>325</v>
      </c>
      <c r="C85" t="s">
        <v>392</v>
      </c>
      <c r="D85" t="s">
        <v>393</v>
      </c>
    </row>
    <row r="86" spans="2:4" x14ac:dyDescent="0.25">
      <c r="B86" t="s">
        <v>325</v>
      </c>
      <c r="C86" t="s">
        <v>394</v>
      </c>
      <c r="D86" t="s">
        <v>395</v>
      </c>
    </row>
    <row r="87" spans="2:4" x14ac:dyDescent="0.25">
      <c r="B87" t="s">
        <v>325</v>
      </c>
      <c r="C87" t="s">
        <v>396</v>
      </c>
      <c r="D87" t="s">
        <v>397</v>
      </c>
    </row>
    <row r="88" spans="2:4" x14ac:dyDescent="0.25">
      <c r="B88" t="s">
        <v>325</v>
      </c>
      <c r="C88" t="s">
        <v>398</v>
      </c>
      <c r="D88" t="s">
        <v>399</v>
      </c>
    </row>
    <row r="89" spans="2:4" x14ac:dyDescent="0.25">
      <c r="B89" t="s">
        <v>325</v>
      </c>
      <c r="C89" t="s">
        <v>400</v>
      </c>
      <c r="D89" t="s">
        <v>401</v>
      </c>
    </row>
    <row r="90" spans="2:4" x14ac:dyDescent="0.25">
      <c r="B90" t="s">
        <v>31</v>
      </c>
      <c r="C90" t="s">
        <v>66</v>
      </c>
      <c r="D90" t="s">
        <v>201</v>
      </c>
    </row>
    <row r="91" spans="2:4" x14ac:dyDescent="0.25">
      <c r="B91" t="s">
        <v>31</v>
      </c>
      <c r="C91" t="s">
        <v>68</v>
      </c>
      <c r="D91" t="s">
        <v>203</v>
      </c>
    </row>
    <row r="92" spans="2:4" x14ac:dyDescent="0.25">
      <c r="B92" t="s">
        <v>31</v>
      </c>
      <c r="C92" t="s">
        <v>67</v>
      </c>
      <c r="D92" t="s">
        <v>202</v>
      </c>
    </row>
    <row r="93" spans="2:4" x14ac:dyDescent="0.25">
      <c r="B93" t="s">
        <v>31</v>
      </c>
      <c r="C93" t="s">
        <v>402</v>
      </c>
      <c r="D93" t="s">
        <v>403</v>
      </c>
    </row>
    <row r="94" spans="2:4" x14ac:dyDescent="0.25">
      <c r="B94" t="s">
        <v>31</v>
      </c>
      <c r="C94" t="s">
        <v>404</v>
      </c>
      <c r="D94" t="s">
        <v>405</v>
      </c>
    </row>
    <row r="95" spans="2:4" x14ac:dyDescent="0.25">
      <c r="B95" t="s">
        <v>31</v>
      </c>
      <c r="C95" t="s">
        <v>406</v>
      </c>
      <c r="D95" t="s">
        <v>407</v>
      </c>
    </row>
    <row r="96" spans="2:4" x14ac:dyDescent="0.25">
      <c r="B96" t="s">
        <v>31</v>
      </c>
      <c r="C96" t="s">
        <v>408</v>
      </c>
      <c r="D96" t="s">
        <v>409</v>
      </c>
    </row>
    <row r="97" spans="2:4" x14ac:dyDescent="0.25">
      <c r="B97" t="s">
        <v>21</v>
      </c>
      <c r="C97" t="s">
        <v>168</v>
      </c>
      <c r="D97" t="s">
        <v>298</v>
      </c>
    </row>
    <row r="98" spans="2:4" x14ac:dyDescent="0.25">
      <c r="B98" t="s">
        <v>21</v>
      </c>
      <c r="C98" t="s">
        <v>161</v>
      </c>
      <c r="D98" t="s">
        <v>291</v>
      </c>
    </row>
    <row r="99" spans="2:4" x14ac:dyDescent="0.25">
      <c r="B99" t="s">
        <v>21</v>
      </c>
      <c r="C99" t="s">
        <v>157</v>
      </c>
      <c r="D99" t="s">
        <v>287</v>
      </c>
    </row>
    <row r="100" spans="2:4" x14ac:dyDescent="0.25">
      <c r="B100" t="s">
        <v>21</v>
      </c>
      <c r="C100" t="s">
        <v>167</v>
      </c>
      <c r="D100" t="s">
        <v>297</v>
      </c>
    </row>
    <row r="101" spans="2:4" x14ac:dyDescent="0.25">
      <c r="B101" t="s">
        <v>21</v>
      </c>
      <c r="C101" t="s">
        <v>21</v>
      </c>
      <c r="D101" t="s">
        <v>285</v>
      </c>
    </row>
    <row r="102" spans="2:4" x14ac:dyDescent="0.25">
      <c r="B102" t="s">
        <v>21</v>
      </c>
      <c r="C102" t="s">
        <v>162</v>
      </c>
      <c r="D102" t="s">
        <v>292</v>
      </c>
    </row>
    <row r="103" spans="2:4" x14ac:dyDescent="0.25">
      <c r="B103" t="s">
        <v>21</v>
      </c>
      <c r="C103" t="s">
        <v>410</v>
      </c>
      <c r="D103" t="s">
        <v>411</v>
      </c>
    </row>
    <row r="104" spans="2:4" x14ac:dyDescent="0.25">
      <c r="B104" t="s">
        <v>21</v>
      </c>
      <c r="C104" t="s">
        <v>98</v>
      </c>
      <c r="D104" t="s">
        <v>310</v>
      </c>
    </row>
    <row r="105" spans="2:4" x14ac:dyDescent="0.25">
      <c r="B105" t="s">
        <v>21</v>
      </c>
      <c r="C105" t="s">
        <v>412</v>
      </c>
      <c r="D105" t="s">
        <v>413</v>
      </c>
    </row>
    <row r="106" spans="2:4" x14ac:dyDescent="0.25">
      <c r="B106" t="s">
        <v>21</v>
      </c>
      <c r="C106" t="s">
        <v>414</v>
      </c>
      <c r="D106" t="s">
        <v>415</v>
      </c>
    </row>
    <row r="107" spans="2:4" x14ac:dyDescent="0.25">
      <c r="B107" t="s">
        <v>21</v>
      </c>
      <c r="C107" t="s">
        <v>416</v>
      </c>
      <c r="D107" t="s">
        <v>417</v>
      </c>
    </row>
    <row r="108" spans="2:4" x14ac:dyDescent="0.25">
      <c r="B108" t="s">
        <v>21</v>
      </c>
      <c r="C108" t="s">
        <v>164</v>
      </c>
      <c r="D108" t="s">
        <v>294</v>
      </c>
    </row>
    <row r="109" spans="2:4" x14ac:dyDescent="0.25">
      <c r="B109" t="s">
        <v>21</v>
      </c>
      <c r="C109" t="s">
        <v>169</v>
      </c>
      <c r="D109" t="s">
        <v>299</v>
      </c>
    </row>
    <row r="110" spans="2:4" x14ac:dyDescent="0.25">
      <c r="B110" t="s">
        <v>21</v>
      </c>
      <c r="C110" t="s">
        <v>418</v>
      </c>
      <c r="D110" t="s">
        <v>419</v>
      </c>
    </row>
    <row r="111" spans="2:4" x14ac:dyDescent="0.25">
      <c r="B111" t="s">
        <v>21</v>
      </c>
      <c r="C111" t="s">
        <v>155</v>
      </c>
      <c r="D111" t="s">
        <v>284</v>
      </c>
    </row>
    <row r="112" spans="2:4" x14ac:dyDescent="0.25">
      <c r="B112" t="s">
        <v>21</v>
      </c>
      <c r="C112" t="s">
        <v>163</v>
      </c>
      <c r="D112" t="s">
        <v>293</v>
      </c>
    </row>
    <row r="113" spans="2:4" x14ac:dyDescent="0.25">
      <c r="B113" t="s">
        <v>21</v>
      </c>
      <c r="C113" t="s">
        <v>156</v>
      </c>
      <c r="D113" t="s">
        <v>286</v>
      </c>
    </row>
    <row r="114" spans="2:4" x14ac:dyDescent="0.25">
      <c r="B114" t="s">
        <v>21</v>
      </c>
      <c r="C114" t="s">
        <v>170</v>
      </c>
      <c r="D114" t="s">
        <v>300</v>
      </c>
    </row>
    <row r="115" spans="2:4" x14ac:dyDescent="0.25">
      <c r="B115" t="s">
        <v>21</v>
      </c>
      <c r="C115" t="s">
        <v>158</v>
      </c>
      <c r="D115" t="s">
        <v>288</v>
      </c>
    </row>
    <row r="116" spans="2:4" x14ac:dyDescent="0.25">
      <c r="B116" t="s">
        <v>21</v>
      </c>
      <c r="C116" t="s">
        <v>166</v>
      </c>
      <c r="D116" t="s">
        <v>296</v>
      </c>
    </row>
    <row r="117" spans="2:4" x14ac:dyDescent="0.25">
      <c r="B117" t="s">
        <v>21</v>
      </c>
      <c r="C117" t="s">
        <v>420</v>
      </c>
      <c r="D117" t="s">
        <v>421</v>
      </c>
    </row>
    <row r="118" spans="2:4" x14ac:dyDescent="0.25">
      <c r="B118" t="s">
        <v>21</v>
      </c>
      <c r="C118" t="s">
        <v>165</v>
      </c>
      <c r="D118" t="s">
        <v>295</v>
      </c>
    </row>
    <row r="119" spans="2:4" x14ac:dyDescent="0.25">
      <c r="B119" t="s">
        <v>21</v>
      </c>
      <c r="C119" t="s">
        <v>422</v>
      </c>
      <c r="D119" t="s">
        <v>423</v>
      </c>
    </row>
    <row r="120" spans="2:4" x14ac:dyDescent="0.25">
      <c r="B120" t="s">
        <v>21</v>
      </c>
      <c r="C120" t="s">
        <v>160</v>
      </c>
      <c r="D120" t="s">
        <v>290</v>
      </c>
    </row>
    <row r="121" spans="2:4" x14ac:dyDescent="0.25">
      <c r="B121" t="s">
        <v>21</v>
      </c>
      <c r="C121" t="s">
        <v>159</v>
      </c>
      <c r="D121" t="s">
        <v>289</v>
      </c>
    </row>
    <row r="122" spans="2:4" x14ac:dyDescent="0.25">
      <c r="B122" t="s">
        <v>29</v>
      </c>
      <c r="C122" t="s">
        <v>424</v>
      </c>
      <c r="D122" t="s">
        <v>425</v>
      </c>
    </row>
    <row r="123" spans="2:4" x14ac:dyDescent="0.25">
      <c r="B123" t="s">
        <v>29</v>
      </c>
      <c r="C123" t="s">
        <v>426</v>
      </c>
      <c r="D123" t="s">
        <v>427</v>
      </c>
    </row>
    <row r="124" spans="2:4" x14ac:dyDescent="0.25">
      <c r="B124" t="s">
        <v>29</v>
      </c>
      <c r="C124" t="s">
        <v>428</v>
      </c>
      <c r="D124" t="s">
        <v>429</v>
      </c>
    </row>
    <row r="125" spans="2:4" x14ac:dyDescent="0.25">
      <c r="B125" t="s">
        <v>29</v>
      </c>
      <c r="C125" t="s">
        <v>430</v>
      </c>
      <c r="D125" t="s">
        <v>431</v>
      </c>
    </row>
    <row r="126" spans="2:4" x14ac:dyDescent="0.25">
      <c r="B126" t="s">
        <v>29</v>
      </c>
      <c r="C126" t="s">
        <v>432</v>
      </c>
      <c r="D126" t="s">
        <v>433</v>
      </c>
    </row>
    <row r="127" spans="2:4" x14ac:dyDescent="0.25">
      <c r="B127" t="s">
        <v>29</v>
      </c>
      <c r="C127" t="s">
        <v>434</v>
      </c>
      <c r="D127" t="s">
        <v>435</v>
      </c>
    </row>
    <row r="128" spans="2:4" x14ac:dyDescent="0.25">
      <c r="B128" t="s">
        <v>29</v>
      </c>
      <c r="C128" t="s">
        <v>436</v>
      </c>
      <c r="D128" t="s">
        <v>437</v>
      </c>
    </row>
    <row r="129" spans="2:4" x14ac:dyDescent="0.25">
      <c r="B129" t="s">
        <v>29</v>
      </c>
      <c r="C129" t="s">
        <v>438</v>
      </c>
      <c r="D129" t="s">
        <v>439</v>
      </c>
    </row>
    <row r="130" spans="2:4" x14ac:dyDescent="0.25">
      <c r="B130" t="s">
        <v>29</v>
      </c>
      <c r="C130" t="s">
        <v>440</v>
      </c>
      <c r="D130" t="s">
        <v>441</v>
      </c>
    </row>
    <row r="131" spans="2:4" x14ac:dyDescent="0.25">
      <c r="B131" t="s">
        <v>29</v>
      </c>
      <c r="C131" t="s">
        <v>442</v>
      </c>
      <c r="D131" t="s">
        <v>443</v>
      </c>
    </row>
    <row r="132" spans="2:4" x14ac:dyDescent="0.25">
      <c r="B132" t="s">
        <v>29</v>
      </c>
      <c r="C132" t="s">
        <v>137</v>
      </c>
      <c r="D132" t="s">
        <v>267</v>
      </c>
    </row>
    <row r="133" spans="2:4" x14ac:dyDescent="0.25">
      <c r="B133" t="s">
        <v>29</v>
      </c>
      <c r="C133" t="s">
        <v>141</v>
      </c>
      <c r="D133" t="s">
        <v>271</v>
      </c>
    </row>
    <row r="134" spans="2:4" x14ac:dyDescent="0.25">
      <c r="B134" t="s">
        <v>29</v>
      </c>
      <c r="C134" t="s">
        <v>444</v>
      </c>
      <c r="D134" t="s">
        <v>445</v>
      </c>
    </row>
    <row r="135" spans="2:4" x14ac:dyDescent="0.25">
      <c r="B135" t="s">
        <v>29</v>
      </c>
      <c r="C135" t="s">
        <v>446</v>
      </c>
      <c r="D135" t="s">
        <v>447</v>
      </c>
    </row>
    <row r="136" spans="2:4" x14ac:dyDescent="0.25">
      <c r="B136" t="s">
        <v>29</v>
      </c>
      <c r="C136" t="s">
        <v>448</v>
      </c>
      <c r="D136" t="s">
        <v>449</v>
      </c>
    </row>
    <row r="137" spans="2:4" x14ac:dyDescent="0.25">
      <c r="B137" t="s">
        <v>29</v>
      </c>
      <c r="C137" t="s">
        <v>140</v>
      </c>
      <c r="D137" t="s">
        <v>270</v>
      </c>
    </row>
    <row r="138" spans="2:4" x14ac:dyDescent="0.25">
      <c r="B138" t="s">
        <v>29</v>
      </c>
      <c r="C138" t="s">
        <v>450</v>
      </c>
      <c r="D138" t="s">
        <v>451</v>
      </c>
    </row>
    <row r="139" spans="2:4" x14ac:dyDescent="0.25">
      <c r="B139" t="s">
        <v>29</v>
      </c>
      <c r="C139" t="s">
        <v>452</v>
      </c>
      <c r="D139" t="s">
        <v>453</v>
      </c>
    </row>
    <row r="140" spans="2:4" x14ac:dyDescent="0.25">
      <c r="B140" t="s">
        <v>29</v>
      </c>
      <c r="C140" t="s">
        <v>454</v>
      </c>
      <c r="D140" t="s">
        <v>455</v>
      </c>
    </row>
    <row r="141" spans="2:4" x14ac:dyDescent="0.25">
      <c r="B141" t="s">
        <v>29</v>
      </c>
      <c r="C141" t="s">
        <v>456</v>
      </c>
      <c r="D141" t="s">
        <v>457</v>
      </c>
    </row>
    <row r="142" spans="2:4" x14ac:dyDescent="0.25">
      <c r="B142" t="s">
        <v>29</v>
      </c>
      <c r="C142" t="s">
        <v>139</v>
      </c>
      <c r="D142" t="s">
        <v>269</v>
      </c>
    </row>
    <row r="143" spans="2:4" x14ac:dyDescent="0.25">
      <c r="B143" t="s">
        <v>29</v>
      </c>
      <c r="C143" t="s">
        <v>458</v>
      </c>
      <c r="D143" t="s">
        <v>459</v>
      </c>
    </row>
    <row r="144" spans="2:4" x14ac:dyDescent="0.25">
      <c r="B144" t="s">
        <v>29</v>
      </c>
      <c r="C144" t="s">
        <v>460</v>
      </c>
      <c r="D144" t="s">
        <v>461</v>
      </c>
    </row>
    <row r="145" spans="2:4" x14ac:dyDescent="0.25">
      <c r="B145" t="s">
        <v>29</v>
      </c>
      <c r="C145" t="s">
        <v>142</v>
      </c>
      <c r="D145" t="s">
        <v>272</v>
      </c>
    </row>
    <row r="146" spans="2:4" x14ac:dyDescent="0.25">
      <c r="B146" t="s">
        <v>29</v>
      </c>
      <c r="C146" t="s">
        <v>138</v>
      </c>
      <c r="D146" t="s">
        <v>268</v>
      </c>
    </row>
    <row r="147" spans="2:4" x14ac:dyDescent="0.25">
      <c r="B147" t="s">
        <v>29</v>
      </c>
      <c r="C147" t="s">
        <v>462</v>
      </c>
      <c r="D147" t="s">
        <v>463</v>
      </c>
    </row>
    <row r="148" spans="2:4" x14ac:dyDescent="0.25">
      <c r="B148" t="s">
        <v>29</v>
      </c>
      <c r="C148" t="s">
        <v>464</v>
      </c>
      <c r="D148" t="s">
        <v>465</v>
      </c>
    </row>
    <row r="149" spans="2:4" x14ac:dyDescent="0.25">
      <c r="B149" t="s">
        <v>29</v>
      </c>
      <c r="C149" t="s">
        <v>466</v>
      </c>
      <c r="D149" t="s">
        <v>467</v>
      </c>
    </row>
    <row r="150" spans="2:4" x14ac:dyDescent="0.25">
      <c r="B150" t="s">
        <v>37</v>
      </c>
      <c r="C150" t="s">
        <v>153</v>
      </c>
      <c r="D150" t="s">
        <v>282</v>
      </c>
    </row>
    <row r="151" spans="2:4" x14ac:dyDescent="0.25">
      <c r="B151" t="s">
        <v>37</v>
      </c>
      <c r="C151" t="s">
        <v>468</v>
      </c>
      <c r="D151" t="s">
        <v>469</v>
      </c>
    </row>
    <row r="152" spans="2:4" x14ac:dyDescent="0.25">
      <c r="B152" t="s">
        <v>37</v>
      </c>
      <c r="C152" t="s">
        <v>470</v>
      </c>
      <c r="D152" t="s">
        <v>471</v>
      </c>
    </row>
    <row r="153" spans="2:4" x14ac:dyDescent="0.25">
      <c r="B153" t="s">
        <v>37</v>
      </c>
      <c r="C153" t="s">
        <v>152</v>
      </c>
      <c r="D153" t="s">
        <v>281</v>
      </c>
    </row>
    <row r="154" spans="2:4" x14ac:dyDescent="0.25">
      <c r="B154" t="s">
        <v>37</v>
      </c>
      <c r="C154" t="s">
        <v>472</v>
      </c>
      <c r="D154" t="s">
        <v>473</v>
      </c>
    </row>
    <row r="155" spans="2:4" x14ac:dyDescent="0.25">
      <c r="B155" t="s">
        <v>37</v>
      </c>
      <c r="C155" t="s">
        <v>474</v>
      </c>
      <c r="D155" t="s">
        <v>475</v>
      </c>
    </row>
    <row r="156" spans="2:4" x14ac:dyDescent="0.25">
      <c r="B156" t="s">
        <v>37</v>
      </c>
      <c r="C156" t="s">
        <v>476</v>
      </c>
      <c r="D156" t="s">
        <v>477</v>
      </c>
    </row>
    <row r="157" spans="2:4" x14ac:dyDescent="0.25">
      <c r="B157" t="s">
        <v>37</v>
      </c>
      <c r="C157" t="s">
        <v>478</v>
      </c>
      <c r="D157" t="s">
        <v>479</v>
      </c>
    </row>
    <row r="158" spans="2:4" x14ac:dyDescent="0.25">
      <c r="B158" t="s">
        <v>37</v>
      </c>
      <c r="C158" t="s">
        <v>154</v>
      </c>
      <c r="D158" t="s">
        <v>283</v>
      </c>
    </row>
    <row r="159" spans="2:4" x14ac:dyDescent="0.25">
      <c r="B159" t="s">
        <v>37</v>
      </c>
      <c r="C159" t="s">
        <v>480</v>
      </c>
      <c r="D159" t="s">
        <v>481</v>
      </c>
    </row>
    <row r="160" spans="2:4" x14ac:dyDescent="0.25">
      <c r="B160" t="s">
        <v>17</v>
      </c>
      <c r="C160" t="s">
        <v>51</v>
      </c>
      <c r="D160" t="s">
        <v>186</v>
      </c>
    </row>
    <row r="161" spans="2:4" x14ac:dyDescent="0.25">
      <c r="B161" t="s">
        <v>17</v>
      </c>
      <c r="C161" t="s">
        <v>50</v>
      </c>
      <c r="D161" t="s">
        <v>185</v>
      </c>
    </row>
    <row r="162" spans="2:4" x14ac:dyDescent="0.25">
      <c r="B162" t="s">
        <v>17</v>
      </c>
      <c r="C162" t="s">
        <v>63</v>
      </c>
      <c r="D162" t="s">
        <v>198</v>
      </c>
    </row>
    <row r="163" spans="2:4" x14ac:dyDescent="0.25">
      <c r="B163" t="s">
        <v>17</v>
      </c>
      <c r="C163" t="s">
        <v>60</v>
      </c>
      <c r="D163" t="s">
        <v>195</v>
      </c>
    </row>
    <row r="164" spans="2:4" x14ac:dyDescent="0.25">
      <c r="B164" t="s">
        <v>17</v>
      </c>
      <c r="C164" t="s">
        <v>55</v>
      </c>
      <c r="D164" t="s">
        <v>190</v>
      </c>
    </row>
    <row r="165" spans="2:4" x14ac:dyDescent="0.25">
      <c r="B165" t="s">
        <v>17</v>
      </c>
      <c r="C165" t="s">
        <v>56</v>
      </c>
      <c r="D165" t="s">
        <v>191</v>
      </c>
    </row>
    <row r="166" spans="2:4" x14ac:dyDescent="0.25">
      <c r="B166" t="s">
        <v>17</v>
      </c>
      <c r="C166" t="s">
        <v>49</v>
      </c>
      <c r="D166" t="s">
        <v>184</v>
      </c>
    </row>
    <row r="167" spans="2:4" x14ac:dyDescent="0.25">
      <c r="B167" t="s">
        <v>17</v>
      </c>
      <c r="C167" t="s">
        <v>52</v>
      </c>
      <c r="D167" t="s">
        <v>187</v>
      </c>
    </row>
    <row r="168" spans="2:4" x14ac:dyDescent="0.25">
      <c r="B168" t="s">
        <v>17</v>
      </c>
      <c r="C168" t="s">
        <v>64</v>
      </c>
      <c r="D168" t="s">
        <v>199</v>
      </c>
    </row>
    <row r="169" spans="2:4" x14ac:dyDescent="0.25">
      <c r="B169" t="s">
        <v>17</v>
      </c>
      <c r="C169" t="s">
        <v>59</v>
      </c>
      <c r="D169" t="s">
        <v>194</v>
      </c>
    </row>
    <row r="170" spans="2:4" x14ac:dyDescent="0.25">
      <c r="B170" t="s">
        <v>17</v>
      </c>
      <c r="C170" t="s">
        <v>54</v>
      </c>
      <c r="D170" t="s">
        <v>189</v>
      </c>
    </row>
    <row r="171" spans="2:4" x14ac:dyDescent="0.25">
      <c r="B171" t="s">
        <v>17</v>
      </c>
      <c r="C171" t="s">
        <v>57</v>
      </c>
      <c r="D171" t="s">
        <v>192</v>
      </c>
    </row>
    <row r="172" spans="2:4" x14ac:dyDescent="0.25">
      <c r="B172" t="s">
        <v>17</v>
      </c>
      <c r="C172" t="s">
        <v>482</v>
      </c>
      <c r="D172" t="s">
        <v>483</v>
      </c>
    </row>
    <row r="173" spans="2:4" x14ac:dyDescent="0.25">
      <c r="B173" t="s">
        <v>17</v>
      </c>
      <c r="C173" t="s">
        <v>58</v>
      </c>
      <c r="D173" t="s">
        <v>193</v>
      </c>
    </row>
    <row r="174" spans="2:4" x14ac:dyDescent="0.25">
      <c r="B174" t="s">
        <v>17</v>
      </c>
      <c r="C174" t="s">
        <v>53</v>
      </c>
      <c r="D174" t="s">
        <v>188</v>
      </c>
    </row>
    <row r="175" spans="2:4" x14ac:dyDescent="0.25">
      <c r="B175" t="s">
        <v>17</v>
      </c>
      <c r="C175" t="s">
        <v>61</v>
      </c>
      <c r="D175" t="s">
        <v>196</v>
      </c>
    </row>
    <row r="176" spans="2:4" x14ac:dyDescent="0.25">
      <c r="B176" t="s">
        <v>17</v>
      </c>
      <c r="C176" t="s">
        <v>62</v>
      </c>
      <c r="D176" t="s">
        <v>197</v>
      </c>
    </row>
    <row r="177" spans="2:4" x14ac:dyDescent="0.25">
      <c r="B177" t="s">
        <v>19</v>
      </c>
      <c r="C177" t="s">
        <v>116</v>
      </c>
      <c r="D177" t="s">
        <v>247</v>
      </c>
    </row>
    <row r="178" spans="2:4" x14ac:dyDescent="0.25">
      <c r="B178" t="s">
        <v>19</v>
      </c>
      <c r="C178" t="s">
        <v>484</v>
      </c>
      <c r="D178" t="s">
        <v>485</v>
      </c>
    </row>
    <row r="179" spans="2:4" x14ac:dyDescent="0.25">
      <c r="B179" t="s">
        <v>19</v>
      </c>
      <c r="C179" t="s">
        <v>111</v>
      </c>
      <c r="D179" t="s">
        <v>242</v>
      </c>
    </row>
    <row r="180" spans="2:4" x14ac:dyDescent="0.25">
      <c r="B180" t="s">
        <v>19</v>
      </c>
      <c r="C180" t="s">
        <v>125</v>
      </c>
      <c r="D180" t="s">
        <v>256</v>
      </c>
    </row>
    <row r="181" spans="2:4" x14ac:dyDescent="0.25">
      <c r="B181" t="s">
        <v>19</v>
      </c>
      <c r="C181" t="s">
        <v>486</v>
      </c>
      <c r="D181" t="s">
        <v>487</v>
      </c>
    </row>
    <row r="182" spans="2:4" x14ac:dyDescent="0.25">
      <c r="B182" t="s">
        <v>19</v>
      </c>
      <c r="C182" t="s">
        <v>488</v>
      </c>
      <c r="D182" t="s">
        <v>489</v>
      </c>
    </row>
    <row r="183" spans="2:4" x14ac:dyDescent="0.25">
      <c r="B183" t="s">
        <v>19</v>
      </c>
      <c r="C183" t="s">
        <v>112</v>
      </c>
      <c r="D183" t="s">
        <v>243</v>
      </c>
    </row>
    <row r="184" spans="2:4" x14ac:dyDescent="0.25">
      <c r="B184" t="s">
        <v>19</v>
      </c>
      <c r="C184" t="s">
        <v>119</v>
      </c>
      <c r="D184" t="s">
        <v>250</v>
      </c>
    </row>
    <row r="185" spans="2:4" x14ac:dyDescent="0.25">
      <c r="B185" t="s">
        <v>19</v>
      </c>
      <c r="C185" t="s">
        <v>118</v>
      </c>
      <c r="D185" t="s">
        <v>249</v>
      </c>
    </row>
    <row r="186" spans="2:4" x14ac:dyDescent="0.25">
      <c r="B186" t="s">
        <v>19</v>
      </c>
      <c r="C186" t="s">
        <v>107</v>
      </c>
      <c r="D186" t="s">
        <v>238</v>
      </c>
    </row>
    <row r="187" spans="2:4" x14ac:dyDescent="0.25">
      <c r="B187" t="s">
        <v>19</v>
      </c>
      <c r="C187" t="s">
        <v>109</v>
      </c>
      <c r="D187" t="s">
        <v>240</v>
      </c>
    </row>
    <row r="188" spans="2:4" x14ac:dyDescent="0.25">
      <c r="B188" t="s">
        <v>19</v>
      </c>
      <c r="C188" t="s">
        <v>490</v>
      </c>
      <c r="D188" t="s">
        <v>491</v>
      </c>
    </row>
    <row r="189" spans="2:4" x14ac:dyDescent="0.25">
      <c r="B189" t="s">
        <v>19</v>
      </c>
      <c r="C189" t="s">
        <v>110</v>
      </c>
      <c r="D189" t="s">
        <v>241</v>
      </c>
    </row>
    <row r="190" spans="2:4" x14ac:dyDescent="0.25">
      <c r="B190" t="s">
        <v>19</v>
      </c>
      <c r="C190" t="s">
        <v>115</v>
      </c>
      <c r="D190" t="s">
        <v>246</v>
      </c>
    </row>
    <row r="191" spans="2:4" x14ac:dyDescent="0.25">
      <c r="B191" t="s">
        <v>19</v>
      </c>
      <c r="C191" t="s">
        <v>108</v>
      </c>
      <c r="D191" t="s">
        <v>239</v>
      </c>
    </row>
    <row r="192" spans="2:4" x14ac:dyDescent="0.25">
      <c r="B192" t="s">
        <v>19</v>
      </c>
      <c r="C192" t="s">
        <v>492</v>
      </c>
      <c r="D192" t="s">
        <v>493</v>
      </c>
    </row>
    <row r="193" spans="2:4" x14ac:dyDescent="0.25">
      <c r="B193" t="s">
        <v>19</v>
      </c>
      <c r="C193" t="s">
        <v>494</v>
      </c>
      <c r="D193" t="s">
        <v>495</v>
      </c>
    </row>
    <row r="194" spans="2:4" x14ac:dyDescent="0.25">
      <c r="B194" t="s">
        <v>19</v>
      </c>
      <c r="C194" t="s">
        <v>120</v>
      </c>
      <c r="D194" t="s">
        <v>251</v>
      </c>
    </row>
    <row r="195" spans="2:4" x14ac:dyDescent="0.25">
      <c r="B195" t="s">
        <v>19</v>
      </c>
      <c r="C195" t="s">
        <v>106</v>
      </c>
      <c r="D195" t="s">
        <v>237</v>
      </c>
    </row>
    <row r="196" spans="2:4" x14ac:dyDescent="0.25">
      <c r="B196" t="s">
        <v>19</v>
      </c>
      <c r="C196" t="s">
        <v>114</v>
      </c>
      <c r="D196" t="s">
        <v>245</v>
      </c>
    </row>
    <row r="197" spans="2:4" x14ac:dyDescent="0.25">
      <c r="B197" t="s">
        <v>19</v>
      </c>
      <c r="C197" t="s">
        <v>122</v>
      </c>
      <c r="D197" t="s">
        <v>253</v>
      </c>
    </row>
    <row r="198" spans="2:4" x14ac:dyDescent="0.25">
      <c r="B198" t="s">
        <v>19</v>
      </c>
      <c r="C198" t="s">
        <v>177</v>
      </c>
      <c r="D198" t="s">
        <v>178</v>
      </c>
    </row>
    <row r="199" spans="2:4" x14ac:dyDescent="0.25">
      <c r="B199" t="s">
        <v>19</v>
      </c>
      <c r="C199" t="s">
        <v>496</v>
      </c>
      <c r="D199" t="s">
        <v>497</v>
      </c>
    </row>
    <row r="200" spans="2:4" x14ac:dyDescent="0.25">
      <c r="B200" t="s">
        <v>19</v>
      </c>
      <c r="C200" t="s">
        <v>498</v>
      </c>
      <c r="D200" t="s">
        <v>499</v>
      </c>
    </row>
    <row r="201" spans="2:4" x14ac:dyDescent="0.25">
      <c r="B201" t="s">
        <v>19</v>
      </c>
      <c r="C201" t="s">
        <v>500</v>
      </c>
      <c r="D201" t="s">
        <v>501</v>
      </c>
    </row>
    <row r="202" spans="2:4" x14ac:dyDescent="0.25">
      <c r="B202" t="s">
        <v>19</v>
      </c>
      <c r="C202" t="s">
        <v>502</v>
      </c>
      <c r="D202" t="s">
        <v>503</v>
      </c>
    </row>
    <row r="203" spans="2:4" x14ac:dyDescent="0.25">
      <c r="B203" t="s">
        <v>19</v>
      </c>
      <c r="C203" t="s">
        <v>19</v>
      </c>
      <c r="D203" t="s">
        <v>179</v>
      </c>
    </row>
    <row r="204" spans="2:4" x14ac:dyDescent="0.25">
      <c r="B204" t="s">
        <v>19</v>
      </c>
      <c r="C204" t="s">
        <v>121</v>
      </c>
      <c r="D204" t="s">
        <v>252</v>
      </c>
    </row>
    <row r="205" spans="2:4" x14ac:dyDescent="0.25">
      <c r="B205" t="s">
        <v>19</v>
      </c>
      <c r="C205" t="s">
        <v>504</v>
      </c>
      <c r="D205" t="s">
        <v>505</v>
      </c>
    </row>
    <row r="206" spans="2:4" x14ac:dyDescent="0.25">
      <c r="B206" t="s">
        <v>19</v>
      </c>
      <c r="C206" t="s">
        <v>506</v>
      </c>
      <c r="D206" t="s">
        <v>507</v>
      </c>
    </row>
    <row r="207" spans="2:4" x14ac:dyDescent="0.25">
      <c r="B207" t="s">
        <v>19</v>
      </c>
      <c r="C207" t="s">
        <v>124</v>
      </c>
      <c r="D207" t="s">
        <v>255</v>
      </c>
    </row>
    <row r="208" spans="2:4" x14ac:dyDescent="0.25">
      <c r="B208" t="s">
        <v>19</v>
      </c>
      <c r="C208" t="s">
        <v>508</v>
      </c>
      <c r="D208" t="s">
        <v>509</v>
      </c>
    </row>
    <row r="209" spans="2:4" x14ac:dyDescent="0.25">
      <c r="B209" t="s">
        <v>19</v>
      </c>
      <c r="C209" t="s">
        <v>510</v>
      </c>
      <c r="D209" t="s">
        <v>511</v>
      </c>
    </row>
    <row r="210" spans="2:4" x14ac:dyDescent="0.25">
      <c r="B210" t="s">
        <v>19</v>
      </c>
      <c r="C210" t="s">
        <v>117</v>
      </c>
      <c r="D210" t="s">
        <v>248</v>
      </c>
    </row>
    <row r="211" spans="2:4" x14ac:dyDescent="0.25">
      <c r="B211" t="s">
        <v>19</v>
      </c>
      <c r="C211" t="s">
        <v>180</v>
      </c>
      <c r="D211" t="s">
        <v>181</v>
      </c>
    </row>
    <row r="212" spans="2:4" x14ac:dyDescent="0.25">
      <c r="B212" t="s">
        <v>19</v>
      </c>
      <c r="C212" t="s">
        <v>113</v>
      </c>
      <c r="D212" t="s">
        <v>244</v>
      </c>
    </row>
    <row r="213" spans="2:4" x14ac:dyDescent="0.25">
      <c r="B213" t="s">
        <v>19</v>
      </c>
      <c r="C213" t="s">
        <v>123</v>
      </c>
      <c r="D213" t="s">
        <v>254</v>
      </c>
    </row>
    <row r="214" spans="2:4" x14ac:dyDescent="0.25">
      <c r="B214" t="s">
        <v>35</v>
      </c>
      <c r="C214" t="s">
        <v>512</v>
      </c>
      <c r="D214" t="s">
        <v>513</v>
      </c>
    </row>
    <row r="215" spans="2:4" x14ac:dyDescent="0.25">
      <c r="B215" t="s">
        <v>35</v>
      </c>
      <c r="C215" t="s">
        <v>514</v>
      </c>
      <c r="D215" t="s">
        <v>515</v>
      </c>
    </row>
    <row r="216" spans="2:4" x14ac:dyDescent="0.25">
      <c r="B216" t="s">
        <v>35</v>
      </c>
      <c r="C216" t="s">
        <v>516</v>
      </c>
      <c r="D216" t="s">
        <v>517</v>
      </c>
    </row>
    <row r="217" spans="2:4" x14ac:dyDescent="0.25">
      <c r="B217" t="s">
        <v>35</v>
      </c>
      <c r="C217" t="s">
        <v>518</v>
      </c>
      <c r="D217" t="s">
        <v>519</v>
      </c>
    </row>
    <row r="218" spans="2:4" x14ac:dyDescent="0.25">
      <c r="B218" t="s">
        <v>35</v>
      </c>
      <c r="C218" t="s">
        <v>520</v>
      </c>
      <c r="D218" t="s">
        <v>521</v>
      </c>
    </row>
    <row r="219" spans="2:4" x14ac:dyDescent="0.25">
      <c r="B219" t="s">
        <v>35</v>
      </c>
      <c r="C219" t="s">
        <v>522</v>
      </c>
      <c r="D219" t="s">
        <v>523</v>
      </c>
    </row>
    <row r="220" spans="2:4" x14ac:dyDescent="0.25">
      <c r="B220" t="s">
        <v>35</v>
      </c>
      <c r="C220" t="s">
        <v>524</v>
      </c>
      <c r="D220" t="s">
        <v>525</v>
      </c>
    </row>
    <row r="221" spans="2:4" x14ac:dyDescent="0.25">
      <c r="B221" t="s">
        <v>35</v>
      </c>
      <c r="C221" t="s">
        <v>526</v>
      </c>
      <c r="D221" t="s">
        <v>527</v>
      </c>
    </row>
    <row r="222" spans="2:4" x14ac:dyDescent="0.25">
      <c r="B222" t="s">
        <v>35</v>
      </c>
      <c r="C222" t="s">
        <v>528</v>
      </c>
      <c r="D222" t="s">
        <v>529</v>
      </c>
    </row>
    <row r="223" spans="2:4" x14ac:dyDescent="0.25">
      <c r="B223" t="s">
        <v>35</v>
      </c>
      <c r="C223" t="s">
        <v>129</v>
      </c>
      <c r="D223" t="s">
        <v>260</v>
      </c>
    </row>
    <row r="224" spans="2:4" x14ac:dyDescent="0.25">
      <c r="B224" t="s">
        <v>35</v>
      </c>
      <c r="C224" t="s">
        <v>530</v>
      </c>
      <c r="D224" t="s">
        <v>531</v>
      </c>
    </row>
    <row r="225" spans="2:4" x14ac:dyDescent="0.25">
      <c r="B225" t="s">
        <v>35</v>
      </c>
      <c r="C225" t="s">
        <v>131</v>
      </c>
      <c r="D225" t="s">
        <v>262</v>
      </c>
    </row>
    <row r="226" spans="2:4" x14ac:dyDescent="0.25">
      <c r="B226" t="s">
        <v>35</v>
      </c>
      <c r="C226" t="s">
        <v>532</v>
      </c>
      <c r="D226" t="s">
        <v>533</v>
      </c>
    </row>
    <row r="227" spans="2:4" x14ac:dyDescent="0.25">
      <c r="B227" t="s">
        <v>35</v>
      </c>
      <c r="C227" t="s">
        <v>534</v>
      </c>
      <c r="D227" t="s">
        <v>535</v>
      </c>
    </row>
    <row r="228" spans="2:4" x14ac:dyDescent="0.25">
      <c r="B228" t="s">
        <v>35</v>
      </c>
      <c r="C228" t="s">
        <v>536</v>
      </c>
      <c r="D228" t="s">
        <v>537</v>
      </c>
    </row>
    <row r="229" spans="2:4" x14ac:dyDescent="0.25">
      <c r="B229" t="s">
        <v>35</v>
      </c>
      <c r="C229" t="s">
        <v>538</v>
      </c>
      <c r="D229" t="s">
        <v>539</v>
      </c>
    </row>
    <row r="230" spans="2:4" x14ac:dyDescent="0.25">
      <c r="B230" t="s">
        <v>35</v>
      </c>
      <c r="C230" t="s">
        <v>540</v>
      </c>
      <c r="D230" t="s">
        <v>541</v>
      </c>
    </row>
    <row r="231" spans="2:4" x14ac:dyDescent="0.25">
      <c r="B231" t="s">
        <v>35</v>
      </c>
      <c r="C231" t="s">
        <v>542</v>
      </c>
      <c r="D231" t="s">
        <v>543</v>
      </c>
    </row>
    <row r="232" spans="2:4" x14ac:dyDescent="0.25">
      <c r="B232" t="s">
        <v>35</v>
      </c>
      <c r="C232" t="s">
        <v>544</v>
      </c>
      <c r="D232" t="s">
        <v>545</v>
      </c>
    </row>
    <row r="233" spans="2:4" x14ac:dyDescent="0.25">
      <c r="B233" t="s">
        <v>35</v>
      </c>
      <c r="C233" t="s">
        <v>546</v>
      </c>
      <c r="D233" t="s">
        <v>547</v>
      </c>
    </row>
    <row r="234" spans="2:4" x14ac:dyDescent="0.25">
      <c r="B234" t="s">
        <v>35</v>
      </c>
      <c r="C234" t="s">
        <v>548</v>
      </c>
      <c r="D234" t="s">
        <v>549</v>
      </c>
    </row>
    <row r="235" spans="2:4" x14ac:dyDescent="0.25">
      <c r="B235" t="s">
        <v>35</v>
      </c>
      <c r="C235" t="s">
        <v>550</v>
      </c>
      <c r="D235" t="s">
        <v>551</v>
      </c>
    </row>
    <row r="236" spans="2:4" x14ac:dyDescent="0.25">
      <c r="B236" t="s">
        <v>35</v>
      </c>
      <c r="C236" t="s">
        <v>552</v>
      </c>
      <c r="D236" t="s">
        <v>553</v>
      </c>
    </row>
    <row r="237" spans="2:4" x14ac:dyDescent="0.25">
      <c r="B237" t="s">
        <v>35</v>
      </c>
      <c r="C237" t="s">
        <v>554</v>
      </c>
      <c r="D237" t="s">
        <v>555</v>
      </c>
    </row>
    <row r="238" spans="2:4" x14ac:dyDescent="0.25">
      <c r="B238" t="s">
        <v>35</v>
      </c>
      <c r="C238" t="s">
        <v>556</v>
      </c>
      <c r="D238" t="s">
        <v>557</v>
      </c>
    </row>
    <row r="239" spans="2:4" x14ac:dyDescent="0.25">
      <c r="B239" t="s">
        <v>35</v>
      </c>
      <c r="C239" t="s">
        <v>558</v>
      </c>
      <c r="D239" t="s">
        <v>559</v>
      </c>
    </row>
    <row r="240" spans="2:4" x14ac:dyDescent="0.25">
      <c r="B240" t="s">
        <v>35</v>
      </c>
      <c r="C240" t="s">
        <v>560</v>
      </c>
      <c r="D240" t="s">
        <v>561</v>
      </c>
    </row>
    <row r="241" spans="2:4" x14ac:dyDescent="0.25">
      <c r="B241" t="s">
        <v>35</v>
      </c>
      <c r="C241" t="s">
        <v>562</v>
      </c>
      <c r="D241" t="s">
        <v>563</v>
      </c>
    </row>
    <row r="242" spans="2:4" x14ac:dyDescent="0.25">
      <c r="B242" t="s">
        <v>35</v>
      </c>
      <c r="C242" t="s">
        <v>564</v>
      </c>
      <c r="D242" t="s">
        <v>565</v>
      </c>
    </row>
    <row r="243" spans="2:4" x14ac:dyDescent="0.25">
      <c r="B243" t="s">
        <v>35</v>
      </c>
      <c r="C243" t="s">
        <v>566</v>
      </c>
      <c r="D243" t="s">
        <v>567</v>
      </c>
    </row>
    <row r="244" spans="2:4" x14ac:dyDescent="0.25">
      <c r="B244" t="s">
        <v>35</v>
      </c>
      <c r="C244" t="s">
        <v>568</v>
      </c>
      <c r="D244" t="s">
        <v>569</v>
      </c>
    </row>
    <row r="245" spans="2:4" x14ac:dyDescent="0.25">
      <c r="B245" t="s">
        <v>35</v>
      </c>
      <c r="C245" t="s">
        <v>570</v>
      </c>
      <c r="D245" t="s">
        <v>571</v>
      </c>
    </row>
    <row r="246" spans="2:4" x14ac:dyDescent="0.25">
      <c r="B246" t="s">
        <v>35</v>
      </c>
      <c r="C246" t="s">
        <v>572</v>
      </c>
      <c r="D246" t="s">
        <v>573</v>
      </c>
    </row>
    <row r="247" spans="2:4" x14ac:dyDescent="0.25">
      <c r="B247" t="s">
        <v>35</v>
      </c>
      <c r="C247" t="s">
        <v>574</v>
      </c>
      <c r="D247" t="s">
        <v>575</v>
      </c>
    </row>
    <row r="248" spans="2:4" x14ac:dyDescent="0.25">
      <c r="B248" t="s">
        <v>35</v>
      </c>
      <c r="C248" t="s">
        <v>576</v>
      </c>
      <c r="D248" t="s">
        <v>577</v>
      </c>
    </row>
    <row r="249" spans="2:4" x14ac:dyDescent="0.25">
      <c r="B249" t="s">
        <v>35</v>
      </c>
      <c r="C249" t="s">
        <v>578</v>
      </c>
      <c r="D249" t="s">
        <v>579</v>
      </c>
    </row>
    <row r="250" spans="2:4" x14ac:dyDescent="0.25">
      <c r="B250" t="s">
        <v>35</v>
      </c>
      <c r="C250" t="s">
        <v>580</v>
      </c>
      <c r="D250" t="s">
        <v>581</v>
      </c>
    </row>
    <row r="251" spans="2:4" x14ac:dyDescent="0.25">
      <c r="B251" t="s">
        <v>35</v>
      </c>
      <c r="C251" t="s">
        <v>582</v>
      </c>
      <c r="D251" t="s">
        <v>583</v>
      </c>
    </row>
    <row r="252" spans="2:4" x14ac:dyDescent="0.25">
      <c r="B252" t="s">
        <v>35</v>
      </c>
      <c r="C252" t="s">
        <v>584</v>
      </c>
      <c r="D252" t="s">
        <v>585</v>
      </c>
    </row>
    <row r="253" spans="2:4" x14ac:dyDescent="0.25">
      <c r="B253" t="s">
        <v>35</v>
      </c>
      <c r="C253" t="s">
        <v>586</v>
      </c>
      <c r="D253" t="s">
        <v>587</v>
      </c>
    </row>
    <row r="254" spans="2:4" x14ac:dyDescent="0.25">
      <c r="B254" t="s">
        <v>35</v>
      </c>
      <c r="C254" t="s">
        <v>588</v>
      </c>
      <c r="D254" t="s">
        <v>589</v>
      </c>
    </row>
    <row r="255" spans="2:4" x14ac:dyDescent="0.25">
      <c r="B255" t="s">
        <v>35</v>
      </c>
      <c r="C255" t="s">
        <v>590</v>
      </c>
      <c r="D255" t="s">
        <v>591</v>
      </c>
    </row>
    <row r="256" spans="2:4" x14ac:dyDescent="0.25">
      <c r="B256" t="s">
        <v>35</v>
      </c>
      <c r="C256" t="s">
        <v>592</v>
      </c>
      <c r="D256" t="s">
        <v>593</v>
      </c>
    </row>
    <row r="257" spans="2:4" x14ac:dyDescent="0.25">
      <c r="B257" t="s">
        <v>35</v>
      </c>
      <c r="C257" t="s">
        <v>594</v>
      </c>
      <c r="D257" t="s">
        <v>595</v>
      </c>
    </row>
    <row r="258" spans="2:4" x14ac:dyDescent="0.25">
      <c r="B258" t="s">
        <v>35</v>
      </c>
      <c r="C258" t="s">
        <v>596</v>
      </c>
      <c r="D258" t="s">
        <v>597</v>
      </c>
    </row>
    <row r="259" spans="2:4" x14ac:dyDescent="0.25">
      <c r="B259" t="s">
        <v>35</v>
      </c>
      <c r="C259" t="s">
        <v>598</v>
      </c>
      <c r="D259" t="s">
        <v>599</v>
      </c>
    </row>
    <row r="260" spans="2:4" x14ac:dyDescent="0.25">
      <c r="B260" t="s">
        <v>35</v>
      </c>
      <c r="C260" t="s">
        <v>130</v>
      </c>
      <c r="D260" t="s">
        <v>261</v>
      </c>
    </row>
    <row r="261" spans="2:4" x14ac:dyDescent="0.25">
      <c r="B261" t="s">
        <v>35</v>
      </c>
      <c r="C261" t="s">
        <v>600</v>
      </c>
      <c r="D261" t="s">
        <v>601</v>
      </c>
    </row>
    <row r="262" spans="2:4" x14ac:dyDescent="0.25">
      <c r="B262" t="s">
        <v>35</v>
      </c>
      <c r="C262" t="s">
        <v>602</v>
      </c>
      <c r="D262" t="s">
        <v>603</v>
      </c>
    </row>
    <row r="263" spans="2:4" x14ac:dyDescent="0.25">
      <c r="B263" t="s">
        <v>35</v>
      </c>
      <c r="C263" t="s">
        <v>604</v>
      </c>
      <c r="D263" t="s">
        <v>605</v>
      </c>
    </row>
    <row r="264" spans="2:4" x14ac:dyDescent="0.25">
      <c r="B264" t="s">
        <v>35</v>
      </c>
      <c r="C264" t="s">
        <v>136</v>
      </c>
      <c r="D264" t="s">
        <v>266</v>
      </c>
    </row>
    <row r="265" spans="2:4" x14ac:dyDescent="0.25">
      <c r="B265" t="s">
        <v>35</v>
      </c>
      <c r="C265" t="s">
        <v>606</v>
      </c>
      <c r="D265" t="s">
        <v>607</v>
      </c>
    </row>
    <row r="266" spans="2:4" x14ac:dyDescent="0.25">
      <c r="B266" t="s">
        <v>35</v>
      </c>
      <c r="C266" t="s">
        <v>608</v>
      </c>
      <c r="D266" t="s">
        <v>609</v>
      </c>
    </row>
    <row r="267" spans="2:4" x14ac:dyDescent="0.25">
      <c r="B267" t="s">
        <v>35</v>
      </c>
      <c r="C267" t="s">
        <v>135</v>
      </c>
      <c r="D267" t="s">
        <v>265</v>
      </c>
    </row>
    <row r="268" spans="2:4" x14ac:dyDescent="0.25">
      <c r="B268" t="s">
        <v>35</v>
      </c>
      <c r="C268" t="s">
        <v>610</v>
      </c>
      <c r="D268" t="s">
        <v>611</v>
      </c>
    </row>
    <row r="269" spans="2:4" x14ac:dyDescent="0.25">
      <c r="B269" t="s">
        <v>35</v>
      </c>
      <c r="C269" t="s">
        <v>612</v>
      </c>
      <c r="D269" t="s">
        <v>613</v>
      </c>
    </row>
    <row r="270" spans="2:4" x14ac:dyDescent="0.25">
      <c r="B270" t="s">
        <v>35</v>
      </c>
      <c r="C270" t="s">
        <v>614</v>
      </c>
      <c r="D270" t="s">
        <v>615</v>
      </c>
    </row>
    <row r="271" spans="2:4" x14ac:dyDescent="0.25">
      <c r="B271" t="s">
        <v>35</v>
      </c>
      <c r="C271" t="s">
        <v>616</v>
      </c>
      <c r="D271" t="s">
        <v>617</v>
      </c>
    </row>
    <row r="272" spans="2:4" x14ac:dyDescent="0.25">
      <c r="B272" t="s">
        <v>35</v>
      </c>
      <c r="C272" t="s">
        <v>618</v>
      </c>
      <c r="D272" t="s">
        <v>619</v>
      </c>
    </row>
    <row r="273" spans="2:4" x14ac:dyDescent="0.25">
      <c r="B273" t="s">
        <v>35</v>
      </c>
      <c r="C273" t="s">
        <v>620</v>
      </c>
      <c r="D273" t="s">
        <v>621</v>
      </c>
    </row>
    <row r="274" spans="2:4" x14ac:dyDescent="0.25">
      <c r="B274" t="s">
        <v>35</v>
      </c>
      <c r="C274" t="s">
        <v>622</v>
      </c>
      <c r="D274" t="s">
        <v>623</v>
      </c>
    </row>
    <row r="275" spans="2:4" x14ac:dyDescent="0.25">
      <c r="B275" t="s">
        <v>35</v>
      </c>
      <c r="C275" t="s">
        <v>624</v>
      </c>
      <c r="D275" t="s">
        <v>625</v>
      </c>
    </row>
    <row r="276" spans="2:4" x14ac:dyDescent="0.25">
      <c r="B276" t="s">
        <v>35</v>
      </c>
      <c r="C276" t="s">
        <v>626</v>
      </c>
      <c r="D276" t="s">
        <v>627</v>
      </c>
    </row>
    <row r="277" spans="2:4" x14ac:dyDescent="0.25">
      <c r="B277" t="s">
        <v>35</v>
      </c>
      <c r="C277" t="s">
        <v>628</v>
      </c>
      <c r="D277" t="s">
        <v>629</v>
      </c>
    </row>
    <row r="278" spans="2:4" x14ac:dyDescent="0.25">
      <c r="B278" t="s">
        <v>35</v>
      </c>
      <c r="C278" t="s">
        <v>630</v>
      </c>
      <c r="D278" t="s">
        <v>631</v>
      </c>
    </row>
    <row r="279" spans="2:4" x14ac:dyDescent="0.25">
      <c r="B279" t="s">
        <v>35</v>
      </c>
      <c r="C279" t="s">
        <v>632</v>
      </c>
      <c r="D279" t="s">
        <v>633</v>
      </c>
    </row>
    <row r="280" spans="2:4" x14ac:dyDescent="0.25">
      <c r="B280" t="s">
        <v>35</v>
      </c>
      <c r="C280" t="s">
        <v>634</v>
      </c>
      <c r="D280" t="s">
        <v>635</v>
      </c>
    </row>
    <row r="281" spans="2:4" x14ac:dyDescent="0.25">
      <c r="B281" t="s">
        <v>35</v>
      </c>
      <c r="C281" t="s">
        <v>636</v>
      </c>
      <c r="D281" t="s">
        <v>637</v>
      </c>
    </row>
    <row r="282" spans="2:4" x14ac:dyDescent="0.25">
      <c r="B282" t="s">
        <v>35</v>
      </c>
      <c r="C282" t="s">
        <v>638</v>
      </c>
      <c r="D282" t="s">
        <v>639</v>
      </c>
    </row>
    <row r="283" spans="2:4" x14ac:dyDescent="0.25">
      <c r="B283" t="s">
        <v>35</v>
      </c>
      <c r="C283" t="s">
        <v>640</v>
      </c>
      <c r="D283" t="s">
        <v>641</v>
      </c>
    </row>
    <row r="284" spans="2:4" x14ac:dyDescent="0.25">
      <c r="B284" t="s">
        <v>35</v>
      </c>
      <c r="C284" t="s">
        <v>642</v>
      </c>
      <c r="D284" t="s">
        <v>643</v>
      </c>
    </row>
    <row r="285" spans="2:4" x14ac:dyDescent="0.25">
      <c r="B285" t="s">
        <v>35</v>
      </c>
      <c r="C285" t="s">
        <v>644</v>
      </c>
      <c r="D285" t="s">
        <v>645</v>
      </c>
    </row>
    <row r="286" spans="2:4" x14ac:dyDescent="0.25">
      <c r="B286" t="s">
        <v>35</v>
      </c>
      <c r="C286" t="s">
        <v>646</v>
      </c>
      <c r="D286" t="s">
        <v>647</v>
      </c>
    </row>
    <row r="287" spans="2:4" x14ac:dyDescent="0.25">
      <c r="B287" t="s">
        <v>35</v>
      </c>
      <c r="C287" t="s">
        <v>648</v>
      </c>
      <c r="D287" t="s">
        <v>649</v>
      </c>
    </row>
    <row r="288" spans="2:4" x14ac:dyDescent="0.25">
      <c r="B288" t="s">
        <v>35</v>
      </c>
      <c r="C288" t="s">
        <v>650</v>
      </c>
      <c r="D288" t="s">
        <v>651</v>
      </c>
    </row>
    <row r="289" spans="2:4" x14ac:dyDescent="0.25">
      <c r="B289" t="s">
        <v>35</v>
      </c>
      <c r="C289" t="s">
        <v>133</v>
      </c>
      <c r="D289" t="s">
        <v>264</v>
      </c>
    </row>
    <row r="290" spans="2:4" x14ac:dyDescent="0.25">
      <c r="B290" t="s">
        <v>35</v>
      </c>
      <c r="C290" t="s">
        <v>132</v>
      </c>
      <c r="D290" t="s">
        <v>263</v>
      </c>
    </row>
    <row r="291" spans="2:4" x14ac:dyDescent="0.25">
      <c r="B291" t="s">
        <v>35</v>
      </c>
      <c r="C291" t="s">
        <v>652</v>
      </c>
      <c r="D291" t="s">
        <v>653</v>
      </c>
    </row>
    <row r="292" spans="2:4" x14ac:dyDescent="0.25">
      <c r="B292" t="s">
        <v>35</v>
      </c>
      <c r="C292" t="s">
        <v>654</v>
      </c>
      <c r="D292" t="s">
        <v>655</v>
      </c>
    </row>
    <row r="293" spans="2:4" x14ac:dyDescent="0.25">
      <c r="B293" t="s">
        <v>35</v>
      </c>
      <c r="C293" t="s">
        <v>656</v>
      </c>
      <c r="D293" t="s">
        <v>657</v>
      </c>
    </row>
    <row r="294" spans="2:4" x14ac:dyDescent="0.25">
      <c r="B294" t="s">
        <v>35</v>
      </c>
      <c r="C294" t="s">
        <v>658</v>
      </c>
      <c r="D294" t="s">
        <v>659</v>
      </c>
    </row>
    <row r="295" spans="2:4" x14ac:dyDescent="0.25">
      <c r="B295" t="s">
        <v>41</v>
      </c>
      <c r="C295" t="s">
        <v>660</v>
      </c>
      <c r="D295" t="s">
        <v>661</v>
      </c>
    </row>
    <row r="296" spans="2:4" x14ac:dyDescent="0.25">
      <c r="B296" t="s">
        <v>41</v>
      </c>
      <c r="C296" t="s">
        <v>65</v>
      </c>
      <c r="D296" t="s">
        <v>200</v>
      </c>
    </row>
    <row r="297" spans="2:4" x14ac:dyDescent="0.25">
      <c r="B297" t="s">
        <v>41</v>
      </c>
      <c r="C297" t="s">
        <v>662</v>
      </c>
      <c r="D297" t="s">
        <v>663</v>
      </c>
    </row>
    <row r="298" spans="2:4" x14ac:dyDescent="0.25">
      <c r="B298" t="s">
        <v>41</v>
      </c>
      <c r="C298" t="s">
        <v>664</v>
      </c>
      <c r="D298" t="s">
        <v>665</v>
      </c>
    </row>
    <row r="299" spans="2:4" x14ac:dyDescent="0.25">
      <c r="B299" t="s">
        <v>41</v>
      </c>
      <c r="C299" t="s">
        <v>666</v>
      </c>
      <c r="D299" t="s">
        <v>667</v>
      </c>
    </row>
    <row r="300" spans="2:4" x14ac:dyDescent="0.25">
      <c r="B300" t="s">
        <v>41</v>
      </c>
      <c r="C300" t="s">
        <v>668</v>
      </c>
      <c r="D300" t="s">
        <v>669</v>
      </c>
    </row>
    <row r="301" spans="2:4" x14ac:dyDescent="0.25">
      <c r="B301" t="s">
        <v>41</v>
      </c>
      <c r="C301" t="s">
        <v>670</v>
      </c>
      <c r="D301" t="s">
        <v>671</v>
      </c>
    </row>
    <row r="302" spans="2:4" x14ac:dyDescent="0.25">
      <c r="B302" t="s">
        <v>41</v>
      </c>
      <c r="C302" t="s">
        <v>41</v>
      </c>
      <c r="D302" t="s">
        <v>672</v>
      </c>
    </row>
    <row r="303" spans="2:4" x14ac:dyDescent="0.25">
      <c r="B303" t="s">
        <v>41</v>
      </c>
      <c r="C303" t="s">
        <v>673</v>
      </c>
      <c r="D303" t="s">
        <v>674</v>
      </c>
    </row>
    <row r="304" spans="2:4" x14ac:dyDescent="0.25">
      <c r="B304" t="s">
        <v>41</v>
      </c>
      <c r="C304" t="s">
        <v>675</v>
      </c>
      <c r="D304" t="s">
        <v>676</v>
      </c>
    </row>
    <row r="305" spans="2:4" x14ac:dyDescent="0.25">
      <c r="B305" t="s">
        <v>39</v>
      </c>
      <c r="C305" t="s">
        <v>677</v>
      </c>
      <c r="D305" t="s">
        <v>678</v>
      </c>
    </row>
    <row r="306" spans="2:4" x14ac:dyDescent="0.25">
      <c r="B306" t="s">
        <v>39</v>
      </c>
      <c r="C306" t="s">
        <v>679</v>
      </c>
      <c r="D306" t="s">
        <v>680</v>
      </c>
    </row>
    <row r="307" spans="2:4" x14ac:dyDescent="0.25">
      <c r="B307" t="s">
        <v>39</v>
      </c>
      <c r="C307" t="s">
        <v>681</v>
      </c>
      <c r="D307" t="s">
        <v>682</v>
      </c>
    </row>
    <row r="308" spans="2:4" x14ac:dyDescent="0.25">
      <c r="B308" t="s">
        <v>39</v>
      </c>
      <c r="C308" t="s">
        <v>683</v>
      </c>
      <c r="D308" t="s">
        <v>684</v>
      </c>
    </row>
    <row r="309" spans="2:4" x14ac:dyDescent="0.25">
      <c r="B309" t="s">
        <v>39</v>
      </c>
      <c r="C309" t="s">
        <v>685</v>
      </c>
      <c r="D309" t="s">
        <v>686</v>
      </c>
    </row>
    <row r="310" spans="2:4" x14ac:dyDescent="0.25">
      <c r="B310" t="s">
        <v>39</v>
      </c>
      <c r="C310" t="s">
        <v>174</v>
      </c>
      <c r="D310" t="s">
        <v>304</v>
      </c>
    </row>
    <row r="311" spans="2:4" x14ac:dyDescent="0.25">
      <c r="B311" t="s">
        <v>39</v>
      </c>
      <c r="C311" t="s">
        <v>687</v>
      </c>
      <c r="D311" t="s">
        <v>688</v>
      </c>
    </row>
    <row r="312" spans="2:4" x14ac:dyDescent="0.25">
      <c r="B312" t="s">
        <v>39</v>
      </c>
      <c r="C312" t="s">
        <v>689</v>
      </c>
      <c r="D312" t="s">
        <v>690</v>
      </c>
    </row>
    <row r="313" spans="2:4" x14ac:dyDescent="0.25">
      <c r="B313" t="s">
        <v>39</v>
      </c>
      <c r="C313" t="s">
        <v>691</v>
      </c>
      <c r="D313" t="s">
        <v>692</v>
      </c>
    </row>
    <row r="314" spans="2:4" x14ac:dyDescent="0.25">
      <c r="B314" t="s">
        <v>39</v>
      </c>
      <c r="C314" t="s">
        <v>693</v>
      </c>
      <c r="D314" t="s">
        <v>694</v>
      </c>
    </row>
    <row r="315" spans="2:4" x14ac:dyDescent="0.25">
      <c r="B315" t="s">
        <v>39</v>
      </c>
      <c r="C315" t="s">
        <v>695</v>
      </c>
      <c r="D315" t="s">
        <v>696</v>
      </c>
    </row>
    <row r="316" spans="2:4" x14ac:dyDescent="0.25">
      <c r="B316" t="s">
        <v>39</v>
      </c>
      <c r="C316" t="s">
        <v>697</v>
      </c>
      <c r="D316" t="s">
        <v>698</v>
      </c>
    </row>
    <row r="317" spans="2:4" x14ac:dyDescent="0.25">
      <c r="B317" t="s">
        <v>39</v>
      </c>
      <c r="C317" t="s">
        <v>699</v>
      </c>
      <c r="D317" t="s">
        <v>700</v>
      </c>
    </row>
    <row r="318" spans="2:4" x14ac:dyDescent="0.25">
      <c r="B318" t="s">
        <v>39</v>
      </c>
      <c r="C318" t="s">
        <v>173</v>
      </c>
      <c r="D318" t="s">
        <v>303</v>
      </c>
    </row>
    <row r="319" spans="2:4" x14ac:dyDescent="0.25">
      <c r="B319" t="s">
        <v>39</v>
      </c>
      <c r="C319" t="s">
        <v>172</v>
      </c>
      <c r="D319" t="s">
        <v>302</v>
      </c>
    </row>
    <row r="320" spans="2:4" x14ac:dyDescent="0.25">
      <c r="B320" t="s">
        <v>39</v>
      </c>
      <c r="C320" t="s">
        <v>176</v>
      </c>
      <c r="D320" t="s">
        <v>701</v>
      </c>
    </row>
    <row r="321" spans="2:4" x14ac:dyDescent="0.25">
      <c r="B321" t="s">
        <v>39</v>
      </c>
      <c r="C321" t="s">
        <v>702</v>
      </c>
      <c r="D321" t="s">
        <v>703</v>
      </c>
    </row>
    <row r="322" spans="2:4" x14ac:dyDescent="0.25">
      <c r="B322" t="s">
        <v>39</v>
      </c>
      <c r="C322" t="s">
        <v>704</v>
      </c>
      <c r="D322" t="s">
        <v>705</v>
      </c>
    </row>
    <row r="323" spans="2:4" x14ac:dyDescent="0.25">
      <c r="B323" t="s">
        <v>39</v>
      </c>
      <c r="C323" t="s">
        <v>706</v>
      </c>
      <c r="D323" t="s">
        <v>707</v>
      </c>
    </row>
    <row r="324" spans="2:4" x14ac:dyDescent="0.25">
      <c r="B324" t="s">
        <v>39</v>
      </c>
      <c r="C324" t="s">
        <v>708</v>
      </c>
      <c r="D324" t="s">
        <v>709</v>
      </c>
    </row>
    <row r="325" spans="2:4" x14ac:dyDescent="0.25">
      <c r="B325" t="s">
        <v>39</v>
      </c>
      <c r="C325" t="s">
        <v>710</v>
      </c>
      <c r="D325" t="s">
        <v>711</v>
      </c>
    </row>
    <row r="326" spans="2:4" x14ac:dyDescent="0.25">
      <c r="B326" t="s">
        <v>39</v>
      </c>
      <c r="C326" t="s">
        <v>712</v>
      </c>
      <c r="D326" t="s">
        <v>713</v>
      </c>
    </row>
    <row r="327" spans="2:4" x14ac:dyDescent="0.25">
      <c r="B327" t="s">
        <v>39</v>
      </c>
      <c r="C327" t="s">
        <v>714</v>
      </c>
      <c r="D327" t="s">
        <v>715</v>
      </c>
    </row>
    <row r="328" spans="2:4" x14ac:dyDescent="0.25">
      <c r="B328" t="s">
        <v>39</v>
      </c>
      <c r="C328" t="s">
        <v>716</v>
      </c>
      <c r="D328" t="s">
        <v>717</v>
      </c>
    </row>
    <row r="329" spans="2:4" x14ac:dyDescent="0.25">
      <c r="B329" t="s">
        <v>39</v>
      </c>
      <c r="C329" t="s">
        <v>718</v>
      </c>
      <c r="D329" t="s">
        <v>719</v>
      </c>
    </row>
    <row r="330" spans="2:4" x14ac:dyDescent="0.25">
      <c r="B330" t="s">
        <v>39</v>
      </c>
      <c r="C330" t="s">
        <v>720</v>
      </c>
      <c r="D330" t="s">
        <v>721</v>
      </c>
    </row>
    <row r="331" spans="2:4" x14ac:dyDescent="0.25">
      <c r="B331" t="s">
        <v>39</v>
      </c>
      <c r="C331" t="s">
        <v>722</v>
      </c>
      <c r="D331" t="s">
        <v>723</v>
      </c>
    </row>
    <row r="332" spans="2:4" x14ac:dyDescent="0.25">
      <c r="B332" t="s">
        <v>39</v>
      </c>
      <c r="C332" t="s">
        <v>724</v>
      </c>
      <c r="D332" t="s">
        <v>725</v>
      </c>
    </row>
    <row r="333" spans="2:4" x14ac:dyDescent="0.25">
      <c r="B333" t="s">
        <v>39</v>
      </c>
      <c r="C333" t="s">
        <v>726</v>
      </c>
      <c r="D333" t="s">
        <v>727</v>
      </c>
    </row>
    <row r="334" spans="2:4" x14ac:dyDescent="0.25">
      <c r="B334" t="s">
        <v>39</v>
      </c>
      <c r="C334" t="s">
        <v>728</v>
      </c>
      <c r="D334" t="s">
        <v>729</v>
      </c>
    </row>
    <row r="335" spans="2:4" x14ac:dyDescent="0.25">
      <c r="B335" t="s">
        <v>39</v>
      </c>
      <c r="C335" t="s">
        <v>730</v>
      </c>
      <c r="D335" t="s">
        <v>731</v>
      </c>
    </row>
    <row r="336" spans="2:4" x14ac:dyDescent="0.25">
      <c r="B336" t="s">
        <v>39</v>
      </c>
      <c r="C336" t="s">
        <v>732</v>
      </c>
      <c r="D336" t="s">
        <v>733</v>
      </c>
    </row>
    <row r="337" spans="2:4" x14ac:dyDescent="0.25">
      <c r="B337" t="s">
        <v>39</v>
      </c>
      <c r="C337" t="s">
        <v>734</v>
      </c>
      <c r="D337" t="s">
        <v>735</v>
      </c>
    </row>
    <row r="338" spans="2:4" x14ac:dyDescent="0.25">
      <c r="B338" t="s">
        <v>39</v>
      </c>
      <c r="C338" t="s">
        <v>736</v>
      </c>
      <c r="D338" t="s">
        <v>737</v>
      </c>
    </row>
    <row r="339" spans="2:4" x14ac:dyDescent="0.25">
      <c r="B339" t="s">
        <v>39</v>
      </c>
      <c r="C339" t="s">
        <v>738</v>
      </c>
      <c r="D339" t="s">
        <v>739</v>
      </c>
    </row>
    <row r="340" spans="2:4" x14ac:dyDescent="0.25">
      <c r="B340" t="s">
        <v>39</v>
      </c>
      <c r="C340" t="s">
        <v>171</v>
      </c>
      <c r="D340" t="s">
        <v>301</v>
      </c>
    </row>
    <row r="341" spans="2:4" x14ac:dyDescent="0.25">
      <c r="B341" t="s">
        <v>39</v>
      </c>
      <c r="C341" t="s">
        <v>740</v>
      </c>
      <c r="D341" t="s">
        <v>741</v>
      </c>
    </row>
    <row r="342" spans="2:4" x14ac:dyDescent="0.25">
      <c r="B342" t="s">
        <v>39</v>
      </c>
      <c r="C342" t="s">
        <v>175</v>
      </c>
      <c r="D342" t="s">
        <v>305</v>
      </c>
    </row>
    <row r="343" spans="2:4" x14ac:dyDescent="0.25">
      <c r="B343" t="s">
        <v>39</v>
      </c>
      <c r="C343" t="s">
        <v>742</v>
      </c>
      <c r="D343" t="s">
        <v>743</v>
      </c>
    </row>
    <row r="344" spans="2:4" x14ac:dyDescent="0.25">
      <c r="B344" t="s">
        <v>39</v>
      </c>
      <c r="C344" t="s">
        <v>744</v>
      </c>
      <c r="D344" t="s">
        <v>745</v>
      </c>
    </row>
    <row r="345" spans="2:4" x14ac:dyDescent="0.25">
      <c r="B345" t="s">
        <v>39</v>
      </c>
      <c r="C345" t="s">
        <v>746</v>
      </c>
      <c r="D345" t="s">
        <v>747</v>
      </c>
    </row>
    <row r="346" spans="2:4" x14ac:dyDescent="0.25">
      <c r="B346" t="s">
        <v>39</v>
      </c>
      <c r="C346" t="s">
        <v>748</v>
      </c>
      <c r="D346" t="s">
        <v>749</v>
      </c>
    </row>
    <row r="347" spans="2:4" x14ac:dyDescent="0.25">
      <c r="B347" t="s">
        <v>39</v>
      </c>
      <c r="C347" t="s">
        <v>750</v>
      </c>
      <c r="D347" t="s">
        <v>751</v>
      </c>
    </row>
    <row r="348" spans="2:4" x14ac:dyDescent="0.25">
      <c r="B348" t="s">
        <v>39</v>
      </c>
      <c r="C348" t="s">
        <v>752</v>
      </c>
      <c r="D348" t="s">
        <v>753</v>
      </c>
    </row>
    <row r="349" spans="2:4" x14ac:dyDescent="0.25">
      <c r="B349" t="s">
        <v>39</v>
      </c>
      <c r="C349" t="s">
        <v>754</v>
      </c>
      <c r="D349" t="s">
        <v>755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Q6" sqref="Q6"/>
    </sheetView>
  </sheetViews>
  <sheetFormatPr defaultRowHeight="15" x14ac:dyDescent="0.25"/>
  <cols>
    <col min="3" max="3" width="11.7109375" customWidth="1"/>
    <col min="9" max="10" width="10.140625" bestFit="1" customWidth="1"/>
    <col min="11" max="12" width="11.140625" bestFit="1" customWidth="1"/>
    <col min="14" max="14" width="11.140625" bestFit="1" customWidth="1"/>
  </cols>
  <sheetData>
    <row r="1" spans="1:14" x14ac:dyDescent="0.25">
      <c r="A1" t="s">
        <v>312</v>
      </c>
    </row>
    <row r="2" spans="1:14" x14ac:dyDescent="0.25">
      <c r="A2" s="44" t="s">
        <v>0</v>
      </c>
      <c r="B2" s="45" t="s">
        <v>1</v>
      </c>
      <c r="C2" s="47" t="s">
        <v>2</v>
      </c>
      <c r="D2" s="49" t="s">
        <v>3</v>
      </c>
      <c r="E2" s="49"/>
      <c r="F2" s="44" t="s">
        <v>4</v>
      </c>
      <c r="G2" s="44"/>
      <c r="H2" s="44" t="s">
        <v>5</v>
      </c>
      <c r="I2" s="44" t="s">
        <v>6</v>
      </c>
      <c r="J2" s="44"/>
      <c r="K2" s="44"/>
      <c r="L2" s="44"/>
      <c r="M2" s="44"/>
      <c r="N2" s="44"/>
    </row>
    <row r="3" spans="1:14" ht="60" x14ac:dyDescent="0.25">
      <c r="A3" s="44"/>
      <c r="B3" s="46"/>
      <c r="C3" s="48"/>
      <c r="D3" s="20" t="s">
        <v>7</v>
      </c>
      <c r="E3" s="20" t="s">
        <v>8</v>
      </c>
      <c r="F3" s="20" t="s">
        <v>9</v>
      </c>
      <c r="G3" s="19" t="s">
        <v>10</v>
      </c>
      <c r="H3" s="44"/>
      <c r="I3" s="19" t="s">
        <v>11</v>
      </c>
      <c r="J3" s="19" t="s">
        <v>12</v>
      </c>
      <c r="K3" s="19" t="s">
        <v>13</v>
      </c>
      <c r="L3" s="19" t="s">
        <v>14</v>
      </c>
      <c r="M3" s="20" t="s">
        <v>15</v>
      </c>
      <c r="N3" s="19" t="s">
        <v>16</v>
      </c>
    </row>
    <row r="4" spans="1:14" x14ac:dyDescent="0.25">
      <c r="A4" s="7" t="s">
        <v>17</v>
      </c>
      <c r="B4" s="7" t="s">
        <v>18</v>
      </c>
      <c r="C4" s="13">
        <v>3188963</v>
      </c>
      <c r="D4" s="13">
        <f>SR_Jul_Aug!D5</f>
        <v>98026</v>
      </c>
      <c r="E4" s="14">
        <f>SR_Jul_Aug!E5</f>
        <v>3.0739146236566555</v>
      </c>
      <c r="F4" s="13">
        <f>SR_Jul_Aug!F5</f>
        <v>10485</v>
      </c>
      <c r="G4" s="13">
        <f>SR_Jul_Aug!G5</f>
        <v>16728</v>
      </c>
      <c r="H4" s="13">
        <f>SR_Jul_Aug!H5</f>
        <v>56</v>
      </c>
      <c r="I4" s="13">
        <f>SR_Jul_Aug!I5</f>
        <v>0</v>
      </c>
      <c r="J4" s="13">
        <f>SR_Jul_Aug!J5</f>
        <v>0</v>
      </c>
      <c r="K4" s="13">
        <f>SR_Jul_Aug!K5</f>
        <v>0</v>
      </c>
      <c r="L4" s="13">
        <f>SR_Jul_Aug!L5</f>
        <v>70403694</v>
      </c>
      <c r="M4" s="13">
        <f>SR_Jul_Aug!M5</f>
        <v>5500000</v>
      </c>
      <c r="N4" s="13">
        <f>SUM(I4:M4)</f>
        <v>75903694</v>
      </c>
    </row>
    <row r="5" spans="1:14" x14ac:dyDescent="0.25">
      <c r="A5" s="7" t="s">
        <v>19</v>
      </c>
      <c r="B5" s="7" t="s">
        <v>20</v>
      </c>
      <c r="C5" s="13">
        <v>5320299</v>
      </c>
      <c r="D5" s="13">
        <f>SR_Jul_Aug!D6</f>
        <v>354092</v>
      </c>
      <c r="E5" s="14">
        <f>SR_Jul_Aug!E6</f>
        <v>6.6554906030657293</v>
      </c>
      <c r="F5" s="13">
        <f>SR_Jul_Aug!F6</f>
        <v>1561</v>
      </c>
      <c r="G5" s="13">
        <f>SR_Jul_Aug!G6</f>
        <v>65683</v>
      </c>
      <c r="H5" s="13">
        <f>SR_Jul_Aug!H6</f>
        <v>19</v>
      </c>
      <c r="I5" s="13">
        <f>SR_Jul_Aug!I6</f>
        <v>39873150</v>
      </c>
      <c r="J5" s="13">
        <f>SR_Jul_Aug!J6</f>
        <v>0</v>
      </c>
      <c r="K5" s="13">
        <f>SR_Jul_Aug!K6</f>
        <v>1750000</v>
      </c>
      <c r="L5" s="13">
        <f>SR_Jul_Aug!L6</f>
        <v>55274060</v>
      </c>
      <c r="M5" s="13">
        <f>SR_Jul_Aug!M6</f>
        <v>1300000</v>
      </c>
      <c r="N5" s="13">
        <f t="shared" ref="N5:N16" si="0">SUM(I5:M5)</f>
        <v>98197210</v>
      </c>
    </row>
    <row r="6" spans="1:14" x14ac:dyDescent="0.25">
      <c r="A6" s="7" t="s">
        <v>21</v>
      </c>
      <c r="B6" s="7" t="s">
        <v>22</v>
      </c>
      <c r="C6" s="13">
        <v>3912711</v>
      </c>
      <c r="D6" s="13">
        <f>SR_Jul_Aug!D7</f>
        <v>308046</v>
      </c>
      <c r="E6" s="14">
        <f>SR_Jul_Aug!E7</f>
        <v>7.8729556054612777</v>
      </c>
      <c r="F6" s="13">
        <f>SR_Jul_Aug!F7</f>
        <v>464</v>
      </c>
      <c r="G6" s="13">
        <f>SR_Jul_Aug!G7</f>
        <v>63223</v>
      </c>
      <c r="H6" s="13">
        <f>SR_Jul_Aug!H7</f>
        <v>2</v>
      </c>
      <c r="I6" s="13">
        <f>SR_Jul_Aug!I7</f>
        <v>5760000</v>
      </c>
      <c r="J6" s="13">
        <f>SR_Jul_Aug!J7</f>
        <v>0</v>
      </c>
      <c r="K6" s="13">
        <f>SR_Jul_Aug!K7</f>
        <v>100000000</v>
      </c>
      <c r="L6" s="13">
        <f>SR_Jul_Aug!L7</f>
        <v>57352650</v>
      </c>
      <c r="M6" s="13">
        <f>SR_Jul_Aug!M7</f>
        <v>0</v>
      </c>
      <c r="N6" s="13">
        <f t="shared" si="0"/>
        <v>163112650</v>
      </c>
    </row>
    <row r="7" spans="1:14" x14ac:dyDescent="0.25">
      <c r="A7" s="7" t="s">
        <v>23</v>
      </c>
      <c r="B7" s="7" t="s">
        <v>24</v>
      </c>
      <c r="C7" s="13">
        <v>478690</v>
      </c>
      <c r="D7" s="13">
        <f>SR_Jul_Aug!D8</f>
        <v>13087</v>
      </c>
      <c r="E7" s="14">
        <f>SR_Jul_Aug!E8</f>
        <v>2.7339196557270884</v>
      </c>
      <c r="F7" s="13">
        <f>SR_Jul_Aug!F8</f>
        <v>2423</v>
      </c>
      <c r="G7" s="13">
        <f>SR_Jul_Aug!G8</f>
        <v>2654</v>
      </c>
      <c r="H7" s="13">
        <f>SR_Jul_Aug!H8</f>
        <v>5</v>
      </c>
      <c r="I7" s="13">
        <f>SR_Jul_Aug!I8</f>
        <v>0</v>
      </c>
      <c r="J7" s="13">
        <f>SR_Jul_Aug!J8</f>
        <v>0</v>
      </c>
      <c r="K7" s="13">
        <f>SR_Jul_Aug!K8</f>
        <v>0</v>
      </c>
      <c r="L7" s="13">
        <f>SR_Jul_Aug!L8</f>
        <v>485468</v>
      </c>
      <c r="M7" s="13">
        <f>SR_Jul_Aug!M8</f>
        <v>100000</v>
      </c>
      <c r="N7" s="13">
        <f t="shared" si="0"/>
        <v>585468</v>
      </c>
    </row>
    <row r="8" spans="1:14" x14ac:dyDescent="0.25">
      <c r="A8" s="7" t="s">
        <v>25</v>
      </c>
      <c r="B8" s="7" t="s">
        <v>26</v>
      </c>
      <c r="C8" s="13">
        <v>6175123</v>
      </c>
      <c r="D8" s="13">
        <f>SR_Jul_Aug!D9</f>
        <v>484792</v>
      </c>
      <c r="E8" s="14">
        <f>SR_Jul_Aug!E9</f>
        <v>7.8507262122552044</v>
      </c>
      <c r="F8" s="13">
        <f>SR_Jul_Aug!F9</f>
        <v>347</v>
      </c>
      <c r="G8" s="13">
        <f>SR_Jul_Aug!G9</f>
        <v>119869</v>
      </c>
      <c r="H8" s="13">
        <f>SR_Jul_Aug!H9</f>
        <v>3</v>
      </c>
      <c r="I8" s="13">
        <f>SR_Jul_Aug!I9</f>
        <v>15660200</v>
      </c>
      <c r="J8" s="13">
        <f>SR_Jul_Aug!J9</f>
        <v>0</v>
      </c>
      <c r="K8" s="13">
        <f>SR_Jul_Aug!K9</f>
        <v>400000</v>
      </c>
      <c r="L8" s="13">
        <f>SR_Jul_Aug!L9</f>
        <v>41201420</v>
      </c>
      <c r="M8" s="13">
        <f>SR_Jul_Aug!M9</f>
        <v>0</v>
      </c>
      <c r="N8" s="13">
        <f t="shared" si="0"/>
        <v>57261620</v>
      </c>
    </row>
    <row r="9" spans="1:14" x14ac:dyDescent="0.25">
      <c r="A9" s="7" t="s">
        <v>27</v>
      </c>
      <c r="B9" s="7" t="s">
        <v>28</v>
      </c>
      <c r="C9" s="13">
        <v>4863455</v>
      </c>
      <c r="D9" s="13">
        <f>SR_Jul_Aug!D10</f>
        <v>177315</v>
      </c>
      <c r="E9" s="14">
        <f>SR_Jul_Aug!E10</f>
        <v>3.6458649252434743</v>
      </c>
      <c r="F9" s="13">
        <f>SR_Jul_Aug!F10</f>
        <v>215</v>
      </c>
      <c r="G9" s="13">
        <f>SR_Jul_Aug!G10</f>
        <v>87955</v>
      </c>
      <c r="H9" s="13">
        <f>SR_Jul_Aug!H10</f>
        <v>2</v>
      </c>
      <c r="I9" s="13">
        <f>SR_Jul_Aug!I10</f>
        <v>0</v>
      </c>
      <c r="J9" s="13">
        <f>SR_Jul_Aug!J10</f>
        <v>0</v>
      </c>
      <c r="K9" s="13">
        <f>SR_Jul_Aug!K10</f>
        <v>0</v>
      </c>
      <c r="L9" s="13">
        <f>SR_Jul_Aug!L10</f>
        <v>30412320</v>
      </c>
      <c r="M9" s="13">
        <f>SR_Jul_Aug!M10</f>
        <v>0</v>
      </c>
      <c r="N9" s="13">
        <f t="shared" si="0"/>
        <v>30412320</v>
      </c>
    </row>
    <row r="10" spans="1:14" x14ac:dyDescent="0.25">
      <c r="A10" s="7" t="s">
        <v>29</v>
      </c>
      <c r="B10" s="7" t="s">
        <v>30</v>
      </c>
      <c r="C10" s="13">
        <v>6145588</v>
      </c>
      <c r="D10" s="13">
        <f>SR_Jul_Aug!D11</f>
        <v>15612</v>
      </c>
      <c r="E10" s="14">
        <f>SR_Jul_Aug!E11</f>
        <v>0.2540359034806759</v>
      </c>
      <c r="F10" s="13">
        <f>SR_Jul_Aug!F11</f>
        <v>188</v>
      </c>
      <c r="G10" s="13">
        <f>SR_Jul_Aug!G11</f>
        <v>3755</v>
      </c>
      <c r="H10" s="13">
        <f>SR_Jul_Aug!H11</f>
        <v>12</v>
      </c>
      <c r="I10" s="13">
        <f>SR_Jul_Aug!I11</f>
        <v>9436500</v>
      </c>
      <c r="J10" s="13">
        <f>SR_Jul_Aug!J11</f>
        <v>0</v>
      </c>
      <c r="K10" s="13">
        <f>SR_Jul_Aug!K11</f>
        <v>4900000</v>
      </c>
      <c r="L10" s="13">
        <f>SR_Jul_Aug!L11</f>
        <v>30525610</v>
      </c>
      <c r="M10" s="13">
        <f>SR_Jul_Aug!M11</f>
        <v>1100000</v>
      </c>
      <c r="N10" s="13">
        <f t="shared" si="0"/>
        <v>45962110</v>
      </c>
    </row>
    <row r="11" spans="1:14" x14ac:dyDescent="0.25">
      <c r="A11" s="7" t="s">
        <v>31</v>
      </c>
      <c r="B11" s="7" t="s">
        <v>32</v>
      </c>
      <c r="C11" s="13">
        <v>1572657</v>
      </c>
      <c r="D11" s="13">
        <f>SR_Jul_Aug!D12</f>
        <v>7325</v>
      </c>
      <c r="E11" s="14">
        <f>SR_Jul_Aug!E12</f>
        <v>0.46577225676037431</v>
      </c>
      <c r="F11" s="13">
        <f>SR_Jul_Aug!F12</f>
        <v>0</v>
      </c>
      <c r="G11" s="13">
        <f>SR_Jul_Aug!G12</f>
        <v>1399</v>
      </c>
      <c r="H11" s="13">
        <f>SR_Jul_Aug!H12</f>
        <v>0</v>
      </c>
      <c r="I11" s="13">
        <f>SR_Jul_Aug!I12</f>
        <v>6524400</v>
      </c>
      <c r="J11" s="13">
        <f>SR_Jul_Aug!J12</f>
        <v>7293450</v>
      </c>
      <c r="K11" s="13">
        <f>SR_Jul_Aug!K12</f>
        <v>0</v>
      </c>
      <c r="L11" s="13">
        <f>SR_Jul_Aug!L12</f>
        <v>0</v>
      </c>
      <c r="M11" s="13">
        <f>SR_Jul_Aug!M12</f>
        <v>0</v>
      </c>
      <c r="N11" s="13">
        <f t="shared" si="0"/>
        <v>13817850</v>
      </c>
    </row>
    <row r="12" spans="1:14" x14ac:dyDescent="0.25">
      <c r="A12" s="7" t="s">
        <v>33</v>
      </c>
      <c r="B12" s="7" t="s">
        <v>34</v>
      </c>
      <c r="C12" s="13">
        <v>1689654</v>
      </c>
      <c r="D12" s="13">
        <f>SR_Jul_Aug!D13</f>
        <v>6219</v>
      </c>
      <c r="E12" s="14">
        <f>SR_Jul_Aug!E13</f>
        <v>0.36806352069713683</v>
      </c>
      <c r="F12" s="13">
        <f>SR_Jul_Aug!F13</f>
        <v>50</v>
      </c>
      <c r="G12" s="13">
        <f>SR_Jul_Aug!G13</f>
        <v>1145</v>
      </c>
      <c r="H12" s="13">
        <f>SR_Jul_Aug!H13</f>
        <v>1</v>
      </c>
      <c r="I12" s="13">
        <f>SR_Jul_Aug!I13</f>
        <v>12950300</v>
      </c>
      <c r="J12" s="13">
        <f>SR_Jul_Aug!J13</f>
        <v>0</v>
      </c>
      <c r="K12" s="13">
        <f>SR_Jul_Aug!K13</f>
        <v>2500000</v>
      </c>
      <c r="L12" s="13">
        <f>SR_Jul_Aug!L13</f>
        <v>2910540</v>
      </c>
      <c r="M12" s="13">
        <f>SR_Jul_Aug!M13</f>
        <v>100000</v>
      </c>
      <c r="N12" s="13">
        <f t="shared" si="0"/>
        <v>18460840</v>
      </c>
    </row>
    <row r="13" spans="1:14" x14ac:dyDescent="0.25">
      <c r="A13" s="7" t="s">
        <v>35</v>
      </c>
      <c r="B13" s="7" t="s">
        <v>36</v>
      </c>
      <c r="C13" s="13">
        <v>5815384</v>
      </c>
      <c r="D13" s="13">
        <f>SR_Jul_Aug!D14</f>
        <v>7611</v>
      </c>
      <c r="E13" s="14">
        <f>SR_Jul_Aug!E14</f>
        <v>0.1308769979764019</v>
      </c>
      <c r="F13" s="13">
        <f>SR_Jul_Aug!F14</f>
        <v>127</v>
      </c>
      <c r="G13" s="13">
        <f>SR_Jul_Aug!G14</f>
        <v>1486</v>
      </c>
      <c r="H13" s="13">
        <f>SR_Jul_Aug!H14</f>
        <v>9</v>
      </c>
      <c r="I13" s="13">
        <f>SR_Jul_Aug!I14</f>
        <v>89100</v>
      </c>
      <c r="J13" s="13">
        <f>SR_Jul_Aug!J14</f>
        <v>0</v>
      </c>
      <c r="K13" s="13">
        <f>SR_Jul_Aug!K14</f>
        <v>1000000</v>
      </c>
      <c r="L13" s="13">
        <f>SR_Jul_Aug!L14</f>
        <v>5099722</v>
      </c>
      <c r="M13" s="13">
        <f>SR_Jul_Aug!M14</f>
        <v>500000</v>
      </c>
      <c r="N13" s="13">
        <f t="shared" si="0"/>
        <v>6688822</v>
      </c>
    </row>
    <row r="14" spans="1:14" x14ac:dyDescent="0.25">
      <c r="A14" s="7" t="s">
        <v>37</v>
      </c>
      <c r="B14" s="7" t="s">
        <v>38</v>
      </c>
      <c r="C14" s="13">
        <v>2050282</v>
      </c>
      <c r="D14" s="13">
        <f>SR_Jul_Aug!D15</f>
        <v>6632</v>
      </c>
      <c r="E14" s="14">
        <f>SR_Jul_Aug!E15</f>
        <v>0.32346769858975494</v>
      </c>
      <c r="F14" s="13">
        <f>SR_Jul_Aug!F15</f>
        <v>0</v>
      </c>
      <c r="G14" s="13">
        <f>SR_Jul_Aug!G15</f>
        <v>1515</v>
      </c>
      <c r="H14" s="13">
        <f>SR_Jul_Aug!H15</f>
        <v>0</v>
      </c>
      <c r="I14" s="13">
        <f>SR_Jul_Aug!I15</f>
        <v>0</v>
      </c>
      <c r="J14" s="13">
        <f>SR_Jul_Aug!J15</f>
        <v>4158000</v>
      </c>
      <c r="K14" s="13">
        <f>SR_Jul_Aug!K15</f>
        <v>0</v>
      </c>
      <c r="L14" s="13">
        <f>SR_Jul_Aug!L15</f>
        <v>2349570</v>
      </c>
      <c r="M14" s="13">
        <f>SR_Jul_Aug!M15</f>
        <v>0</v>
      </c>
      <c r="N14" s="13">
        <f t="shared" si="0"/>
        <v>6507570</v>
      </c>
    </row>
    <row r="15" spans="1:14" x14ac:dyDescent="0.25">
      <c r="A15" s="7" t="s">
        <v>39</v>
      </c>
      <c r="B15" s="7" t="s">
        <v>40</v>
      </c>
      <c r="C15" s="13">
        <v>7355075</v>
      </c>
      <c r="D15" s="13">
        <f>SR_Jul_Aug!D16</f>
        <v>63271</v>
      </c>
      <c r="E15" s="14">
        <f>SR_Jul_Aug!E16</f>
        <v>0.8602359595245459</v>
      </c>
      <c r="F15" s="13">
        <f>SR_Jul_Aug!F16</f>
        <v>27</v>
      </c>
      <c r="G15" s="13">
        <f>SR_Jul_Aug!G16</f>
        <v>16162</v>
      </c>
      <c r="H15" s="13">
        <f>SR_Jul_Aug!H16</f>
        <v>1</v>
      </c>
      <c r="I15" s="13">
        <f>SR_Jul_Aug!I16</f>
        <v>16650</v>
      </c>
      <c r="J15" s="13">
        <f>SR_Jul_Aug!J16</f>
        <v>0</v>
      </c>
      <c r="K15" s="13">
        <f>SR_Jul_Aug!K16</f>
        <v>0</v>
      </c>
      <c r="L15" s="13">
        <f>SR_Jul_Aug!L16</f>
        <v>10552740</v>
      </c>
      <c r="M15" s="13">
        <f>SR_Jul_Aug!M16</f>
        <v>0</v>
      </c>
      <c r="N15" s="13">
        <f t="shared" si="0"/>
        <v>10569390</v>
      </c>
    </row>
    <row r="16" spans="1:14" x14ac:dyDescent="0.25">
      <c r="A16" s="7" t="s">
        <v>41</v>
      </c>
      <c r="B16" s="7" t="s">
        <v>42</v>
      </c>
      <c r="C16" s="13">
        <v>1406434</v>
      </c>
      <c r="D16" s="13">
        <f>SR_Jul_Aug!D17</f>
        <v>0</v>
      </c>
      <c r="E16" s="14">
        <f>SR_Jul_Aug!E17</f>
        <v>0</v>
      </c>
      <c r="F16" s="13">
        <f>SR_Jul_Aug!F17</f>
        <v>0</v>
      </c>
      <c r="G16" s="13">
        <f>SR_Jul_Aug!G17</f>
        <v>0</v>
      </c>
      <c r="H16" s="13">
        <f>SR_Jul_Aug!H17</f>
        <v>0</v>
      </c>
      <c r="I16" s="13">
        <f>SR_Jul_Aug!I17</f>
        <v>0</v>
      </c>
      <c r="J16" s="13">
        <f>SR_Jul_Aug!J17</f>
        <v>0</v>
      </c>
      <c r="K16" s="13">
        <f>SR_Jul_Aug!K17</f>
        <v>0</v>
      </c>
      <c r="L16" s="13">
        <f>SR_Jul_Aug!L17</f>
        <v>0</v>
      </c>
      <c r="M16" s="13">
        <f>SR_Jul_Aug!M17</f>
        <v>0</v>
      </c>
      <c r="N16" s="13">
        <f t="shared" si="0"/>
        <v>0</v>
      </c>
    </row>
    <row r="17" spans="1:14" x14ac:dyDescent="0.25">
      <c r="A17" s="7" t="s">
        <v>16</v>
      </c>
      <c r="B17" s="7"/>
      <c r="C17" s="13">
        <f>SUM(C4:C16)</f>
        <v>49974315</v>
      </c>
      <c r="D17" s="13">
        <f t="shared" ref="D17:N17" si="1">SUM(D4:D16)</f>
        <v>1542028</v>
      </c>
      <c r="E17" s="14">
        <f>SR_Jul_Aug!E18</f>
        <v>3.0856410938299006</v>
      </c>
      <c r="F17" s="13">
        <f t="shared" si="1"/>
        <v>15887</v>
      </c>
      <c r="G17" s="13">
        <f t="shared" si="1"/>
        <v>381574</v>
      </c>
      <c r="H17" s="13">
        <f t="shared" si="1"/>
        <v>110</v>
      </c>
      <c r="I17" s="13">
        <f t="shared" si="1"/>
        <v>90310300</v>
      </c>
      <c r="J17" s="13">
        <f t="shared" si="1"/>
        <v>11451450</v>
      </c>
      <c r="K17" s="13">
        <f t="shared" si="1"/>
        <v>110550000</v>
      </c>
      <c r="L17" s="13">
        <f t="shared" si="1"/>
        <v>306567794</v>
      </c>
      <c r="M17" s="13">
        <f t="shared" si="1"/>
        <v>8600000</v>
      </c>
      <c r="N17" s="13">
        <f t="shared" si="1"/>
        <v>527479544</v>
      </c>
    </row>
    <row r="19" spans="1:14" x14ac:dyDescent="0.25">
      <c r="A19" t="s">
        <v>313</v>
      </c>
    </row>
    <row r="20" spans="1:14" x14ac:dyDescent="0.25">
      <c r="A20" s="44" t="s">
        <v>0</v>
      </c>
      <c r="B20" s="45" t="s">
        <v>1</v>
      </c>
      <c r="C20" s="47" t="s">
        <v>2</v>
      </c>
      <c r="D20" s="49" t="s">
        <v>3</v>
      </c>
      <c r="E20" s="49"/>
      <c r="F20" s="44" t="s">
        <v>4</v>
      </c>
      <c r="G20" s="44"/>
      <c r="H20" s="44" t="s">
        <v>5</v>
      </c>
      <c r="I20" s="44" t="s">
        <v>6</v>
      </c>
      <c r="J20" s="44"/>
      <c r="K20" s="44"/>
      <c r="L20" s="44"/>
      <c r="M20" s="44"/>
      <c r="N20" s="44"/>
    </row>
    <row r="21" spans="1:14" ht="60" x14ac:dyDescent="0.25">
      <c r="A21" s="44"/>
      <c r="B21" s="46"/>
      <c r="C21" s="48"/>
      <c r="D21" s="20" t="s">
        <v>7</v>
      </c>
      <c r="E21" s="20" t="s">
        <v>8</v>
      </c>
      <c r="F21" s="20" t="s">
        <v>9</v>
      </c>
      <c r="G21" s="19" t="s">
        <v>10</v>
      </c>
      <c r="H21" s="44"/>
      <c r="I21" s="19" t="s">
        <v>11</v>
      </c>
      <c r="J21" s="19" t="s">
        <v>12</v>
      </c>
      <c r="K21" s="19" t="s">
        <v>13</v>
      </c>
      <c r="L21" s="19" t="s">
        <v>14</v>
      </c>
      <c r="M21" s="20" t="s">
        <v>15</v>
      </c>
      <c r="N21" s="19" t="s">
        <v>16</v>
      </c>
    </row>
    <row r="22" spans="1:14" x14ac:dyDescent="0.25">
      <c r="A22" s="7" t="s">
        <v>17</v>
      </c>
      <c r="B22" s="7" t="s">
        <v>18</v>
      </c>
      <c r="C22" s="13">
        <v>3188963</v>
      </c>
      <c r="D22" s="13" t="str">
        <f>IF(SUMIF(Tsp_Jul_Aug!A5:A138,Checking!A22,Tsp_Jul_Aug!F5:F138)=D4,"TRUE","FALSE")</f>
        <v>TRUE</v>
      </c>
      <c r="E22" s="14"/>
      <c r="F22" s="13" t="str">
        <f>IF(SUMIF(Tsp_Jul_Aug!$A$5:$A$138,Checking!$A22,Tsp_Jul_Aug!H$5:H$138)=F4,"TRUE","FALSE")</f>
        <v>TRUE</v>
      </c>
      <c r="G22" s="13" t="str">
        <f>IF(SUMIF(Tsp_Jul_Aug!$A$5:$A$138,Checking!$A22,Tsp_Jul_Aug!I$5:I$138)=G4,"TRUE","FALSE")</f>
        <v>TRUE</v>
      </c>
      <c r="H22" s="13" t="str">
        <f>IF(SUMIF(Tsp_Jul_Aug!$A$5:$A$138,Checking!$A22,Tsp_Jul_Aug!J$5:J$138)=H4,"TRUE","FALSE")</f>
        <v>TRUE</v>
      </c>
      <c r="I22" s="13" t="str">
        <f>IF(SUMIF(Tsp_Jul_Aug!$A$5:$A$138,Checking!$A22,Tsp_Jul_Aug!K$5:K$138)=I4,"TRUE","FALSE")</f>
        <v>TRUE</v>
      </c>
      <c r="J22" s="13" t="str">
        <f>IF(SUMIF(Tsp_Jul_Aug!$A$5:$A$138,Checking!$A22,Tsp_Jul_Aug!L$5:L$138)=J4,"TRUE","FALSE")</f>
        <v>TRUE</v>
      </c>
      <c r="K22" s="13" t="str">
        <f>IF(SUMIF(Tsp_Jul_Aug!$A$5:$A$138,Checking!$A22,Tsp_Jul_Aug!M$5:M$138)=K4,"TRUE","FALSE")</f>
        <v>TRUE</v>
      </c>
      <c r="L22" s="13" t="str">
        <f>IF(SUMIF(Tsp_Jul_Aug!$A$5:$A$138,Checking!$A22,Tsp_Jul_Aug!N$5:N$138)=L4,"TRUE","FALSE")</f>
        <v>TRUE</v>
      </c>
      <c r="M22" s="13" t="str">
        <f>IF(SUMIF(Tsp_Jul_Aug!$A$5:$A$138,Checking!$A22,Tsp_Jul_Aug!O$5:O$138)=M4,"TRUE","FALSE")</f>
        <v>TRUE</v>
      </c>
      <c r="N22" s="13">
        <f>SUM(I22:M22)</f>
        <v>0</v>
      </c>
    </row>
    <row r="23" spans="1:14" x14ac:dyDescent="0.25">
      <c r="A23" s="7" t="s">
        <v>19</v>
      </c>
      <c r="B23" s="7" t="s">
        <v>20</v>
      </c>
      <c r="C23" s="13">
        <v>5320299</v>
      </c>
      <c r="D23" s="13" t="str">
        <f>IF(SUMIF(Tsp_Jul_Aug!A6:A138,Checking!A23,Tsp_Jul_Aug!F6:F138)=D5,"TRUE","FALSE")</f>
        <v>TRUE</v>
      </c>
      <c r="E23" s="14"/>
      <c r="F23" s="13" t="str">
        <f>IF(SUMIF(Tsp_Jul_Aug!$A$5:$A$138,Checking!$A23,Tsp_Jul_Aug!H$5:H$138)=F5,"TRUE","FALSE")</f>
        <v>TRUE</v>
      </c>
      <c r="G23" s="13" t="str">
        <f>IF(SUMIF(Tsp_Jul_Aug!$A$5:$A$138,Checking!$A23,Tsp_Jul_Aug!I$5:I$138)=G5,"TRUE","FALSE")</f>
        <v>TRUE</v>
      </c>
      <c r="H23" s="13" t="str">
        <f>IF(SUMIF(Tsp_Jul_Aug!$A$5:$A$138,Checking!$A23,Tsp_Jul_Aug!J$5:J$138)=H5,"TRUE","FALSE")</f>
        <v>TRUE</v>
      </c>
      <c r="I23" s="13" t="str">
        <f>IF(SUMIF(Tsp_Jul_Aug!$A$5:$A$138,Checking!$A23,Tsp_Jul_Aug!K$5:K$138)=I5,"TRUE","FALSE")</f>
        <v>TRUE</v>
      </c>
      <c r="J23" s="13" t="str">
        <f>IF(SUMIF(Tsp_Jul_Aug!$A$5:$A$138,Checking!$A23,Tsp_Jul_Aug!L$5:L$138)=J5,"TRUE","FALSE")</f>
        <v>TRUE</v>
      </c>
      <c r="K23" s="13" t="str">
        <f>IF(SUMIF(Tsp_Jul_Aug!$A$5:$A$138,Checking!$A23,Tsp_Jul_Aug!M$5:M$138)=K5,"TRUE","FALSE")</f>
        <v>TRUE</v>
      </c>
      <c r="L23" s="13" t="str">
        <f>IF(SUMIF(Tsp_Jul_Aug!$A$5:$A$138,Checking!$A23,Tsp_Jul_Aug!N$5:N$138)=L5,"TRUE","FALSE")</f>
        <v>TRUE</v>
      </c>
      <c r="M23" s="13" t="str">
        <f>IF(SUMIF(Tsp_Jul_Aug!$A$5:$A$138,Checking!$A23,Tsp_Jul_Aug!O$5:O$138)=M5,"TRUE","FALSE")</f>
        <v>TRUE</v>
      </c>
      <c r="N23" s="13">
        <f t="shared" ref="N23:N34" si="2">SUM(I23:M23)</f>
        <v>0</v>
      </c>
    </row>
    <row r="24" spans="1:14" x14ac:dyDescent="0.25">
      <c r="A24" s="7" t="s">
        <v>21</v>
      </c>
      <c r="B24" s="7" t="s">
        <v>22</v>
      </c>
      <c r="C24" s="13">
        <v>3912711</v>
      </c>
      <c r="D24" s="13" t="str">
        <f>IF(SUMIF(Tsp_Jul_Aug!A7:A138,Checking!A24,Tsp_Jul_Aug!F7:F138)=D6,"TRUE","FALSE")</f>
        <v>TRUE</v>
      </c>
      <c r="E24" s="14"/>
      <c r="F24" s="13" t="str">
        <f>IF(SUMIF(Tsp_Jul_Aug!$A$5:$A$138,Checking!$A24,Tsp_Jul_Aug!H$5:H$138)=F6,"TRUE","FALSE")</f>
        <v>TRUE</v>
      </c>
      <c r="G24" s="13" t="str">
        <f>IF(SUMIF(Tsp_Jul_Aug!$A$5:$A$138,Checking!$A24,Tsp_Jul_Aug!I$5:I$138)=G6,"TRUE","FALSE")</f>
        <v>TRUE</v>
      </c>
      <c r="H24" s="13" t="str">
        <f>IF(SUMIF(Tsp_Jul_Aug!$A$5:$A$138,Checking!$A24,Tsp_Jul_Aug!J$5:J$138)=H6,"TRUE","FALSE")</f>
        <v>TRUE</v>
      </c>
      <c r="I24" s="13" t="str">
        <f>IF(SUMIF(Tsp_Jul_Aug!$A$5:$A$138,Checking!$A24,Tsp_Jul_Aug!K$5:K$138)=I6,"TRUE","FALSE")</f>
        <v>TRUE</v>
      </c>
      <c r="J24" s="13" t="str">
        <f>IF(SUMIF(Tsp_Jul_Aug!$A$5:$A$138,Checking!$A24,Tsp_Jul_Aug!L$5:L$138)=J6,"TRUE","FALSE")</f>
        <v>TRUE</v>
      </c>
      <c r="K24" s="13" t="str">
        <f>IF(SUMIF(Tsp_Jul_Aug!$A$5:$A$138,Checking!$A24,Tsp_Jul_Aug!M$5:M$138)=K6,"TRUE","FALSE")</f>
        <v>TRUE</v>
      </c>
      <c r="L24" s="13" t="str">
        <f>IF(SUMIF(Tsp_Jul_Aug!$A$5:$A$138,Checking!$A24,Tsp_Jul_Aug!N$5:N$138)=L6,"TRUE","FALSE")</f>
        <v>TRUE</v>
      </c>
      <c r="M24" s="13" t="str">
        <f>IF(SUMIF(Tsp_Jul_Aug!$A$5:$A$138,Checking!$A24,Tsp_Jul_Aug!O$5:O$138)=M6,"TRUE","FALSE")</f>
        <v>TRUE</v>
      </c>
      <c r="N24" s="13">
        <f t="shared" si="2"/>
        <v>0</v>
      </c>
    </row>
    <row r="25" spans="1:14" x14ac:dyDescent="0.25">
      <c r="A25" s="7" t="s">
        <v>23</v>
      </c>
      <c r="B25" s="7" t="s">
        <v>24</v>
      </c>
      <c r="C25" s="13">
        <v>478690</v>
      </c>
      <c r="D25" s="13" t="str">
        <f>IF(SUMIF(Tsp_Jul_Aug!A8:A138,Checking!A25,Tsp_Jul_Aug!F8:F138)=D7,"TRUE","FALSE")</f>
        <v>TRUE</v>
      </c>
      <c r="E25" s="14"/>
      <c r="F25" s="13" t="str">
        <f>IF(SUMIF(Tsp_Jul_Aug!$A$5:$A$138,Checking!$A25,Tsp_Jul_Aug!H$5:H$138)=F7,"TRUE","FALSE")</f>
        <v>TRUE</v>
      </c>
      <c r="G25" s="13" t="str">
        <f>IF(SUMIF(Tsp_Jul_Aug!$A$5:$A$138,Checking!$A25,Tsp_Jul_Aug!I$5:I$138)=G7,"TRUE","FALSE")</f>
        <v>TRUE</v>
      </c>
      <c r="H25" s="13" t="str">
        <f>IF(SUMIF(Tsp_Jul_Aug!$A$5:$A$138,Checking!$A25,Tsp_Jul_Aug!J$5:J$138)=H7,"TRUE","FALSE")</f>
        <v>TRUE</v>
      </c>
      <c r="I25" s="13" t="str">
        <f>IF(SUMIF(Tsp_Jul_Aug!$A$5:$A$138,Checking!$A25,Tsp_Jul_Aug!K$5:K$138)=I7,"TRUE","FALSE")</f>
        <v>TRUE</v>
      </c>
      <c r="J25" s="13" t="str">
        <f>IF(SUMIF(Tsp_Jul_Aug!$A$5:$A$138,Checking!$A25,Tsp_Jul_Aug!L$5:L$138)=J7,"TRUE","FALSE")</f>
        <v>TRUE</v>
      </c>
      <c r="K25" s="13" t="str">
        <f>IF(SUMIF(Tsp_Jul_Aug!$A$5:$A$138,Checking!$A25,Tsp_Jul_Aug!M$5:M$138)=K7,"TRUE","FALSE")</f>
        <v>TRUE</v>
      </c>
      <c r="L25" s="13" t="str">
        <f>IF(SUMIF(Tsp_Jul_Aug!$A$5:$A$138,Checking!$A25,Tsp_Jul_Aug!N$5:N$138)=L7,"TRUE","FALSE")</f>
        <v>TRUE</v>
      </c>
      <c r="M25" s="13" t="str">
        <f>IF(SUMIF(Tsp_Jul_Aug!$A$5:$A$138,Checking!$A25,Tsp_Jul_Aug!O$5:O$138)=M7,"TRUE","FALSE")</f>
        <v>TRUE</v>
      </c>
      <c r="N25" s="13">
        <f t="shared" si="2"/>
        <v>0</v>
      </c>
    </row>
    <row r="26" spans="1:14" x14ac:dyDescent="0.25">
      <c r="A26" s="7" t="s">
        <v>25</v>
      </c>
      <c r="B26" s="7" t="s">
        <v>26</v>
      </c>
      <c r="C26" s="13">
        <v>6175123</v>
      </c>
      <c r="D26" s="13" t="str">
        <f>IF(SUMIF(Tsp_Jul_Aug!A9:A138,Checking!A26,Tsp_Jul_Aug!F9:F138)=D8,"TRUE","FALSE")</f>
        <v>TRUE</v>
      </c>
      <c r="E26" s="14"/>
      <c r="F26" s="13" t="str">
        <f>IF(SUMIF(Tsp_Jul_Aug!$A$5:$A$138,Checking!$A26,Tsp_Jul_Aug!H$5:H$138)=F8,"TRUE","FALSE")</f>
        <v>TRUE</v>
      </c>
      <c r="G26" s="13" t="str">
        <f>IF(SUMIF(Tsp_Jul_Aug!$A$5:$A$138,Checking!$A26,Tsp_Jul_Aug!I$5:I$138)=G8,"TRUE","FALSE")</f>
        <v>TRUE</v>
      </c>
      <c r="H26" s="13" t="str">
        <f>IF(SUMIF(Tsp_Jul_Aug!$A$5:$A$138,Checking!$A26,Tsp_Jul_Aug!J$5:J$138)=H8,"TRUE","FALSE")</f>
        <v>TRUE</v>
      </c>
      <c r="I26" s="13" t="str">
        <f>IF(SUMIF(Tsp_Jul_Aug!$A$5:$A$138,Checking!$A26,Tsp_Jul_Aug!K$5:K$138)=I8,"TRUE","FALSE")</f>
        <v>TRUE</v>
      </c>
      <c r="J26" s="13" t="str">
        <f>IF(SUMIF(Tsp_Jul_Aug!$A$5:$A$138,Checking!$A26,Tsp_Jul_Aug!L$5:L$138)=J8,"TRUE","FALSE")</f>
        <v>TRUE</v>
      </c>
      <c r="K26" s="13" t="str">
        <f>IF(SUMIF(Tsp_Jul_Aug!$A$5:$A$138,Checking!$A26,Tsp_Jul_Aug!M$5:M$138)=K8,"TRUE","FALSE")</f>
        <v>TRUE</v>
      </c>
      <c r="L26" s="13" t="str">
        <f>IF(SUMIF(Tsp_Jul_Aug!$A$5:$A$138,Checking!$A26,Tsp_Jul_Aug!N$5:N$138)=L8,"TRUE","FALSE")</f>
        <v>TRUE</v>
      </c>
      <c r="M26" s="13" t="str">
        <f>IF(SUMIF(Tsp_Jul_Aug!$A$5:$A$138,Checking!$A26,Tsp_Jul_Aug!O$5:O$138)=M8,"TRUE","FALSE")</f>
        <v>TRUE</v>
      </c>
      <c r="N26" s="13">
        <f t="shared" si="2"/>
        <v>0</v>
      </c>
    </row>
    <row r="27" spans="1:14" x14ac:dyDescent="0.25">
      <c r="A27" s="7" t="s">
        <v>27</v>
      </c>
      <c r="B27" s="7" t="s">
        <v>28</v>
      </c>
      <c r="C27" s="13">
        <v>4863455</v>
      </c>
      <c r="D27" s="13" t="str">
        <f>IF(SUMIF(Tsp_Jul_Aug!A10:A138,Checking!A27,Tsp_Jul_Aug!F10:F138)=D9,"TRUE","FALSE")</f>
        <v>TRUE</v>
      </c>
      <c r="E27" s="14"/>
      <c r="F27" s="13" t="str">
        <f>IF(SUMIF(Tsp_Jul_Aug!$A$5:$A$138,Checking!$A27,Tsp_Jul_Aug!H$5:H$138)=F9,"TRUE","FALSE")</f>
        <v>TRUE</v>
      </c>
      <c r="G27" s="13" t="str">
        <f>IF(SUMIF(Tsp_Jul_Aug!$A$5:$A$138,Checking!$A27,Tsp_Jul_Aug!I$5:I$138)=G9,"TRUE","FALSE")</f>
        <v>TRUE</v>
      </c>
      <c r="H27" s="13" t="str">
        <f>IF(SUMIF(Tsp_Jul_Aug!$A$5:$A$138,Checking!$A27,Tsp_Jul_Aug!J$5:J$138)=H9,"TRUE","FALSE")</f>
        <v>TRUE</v>
      </c>
      <c r="I27" s="13" t="str">
        <f>IF(SUMIF(Tsp_Jul_Aug!$A$5:$A$138,Checking!$A27,Tsp_Jul_Aug!K$5:K$138)=I9,"TRUE","FALSE")</f>
        <v>TRUE</v>
      </c>
      <c r="J27" s="13" t="str">
        <f>IF(SUMIF(Tsp_Jul_Aug!$A$5:$A$138,Checking!$A27,Tsp_Jul_Aug!L$5:L$138)=J9,"TRUE","FALSE")</f>
        <v>TRUE</v>
      </c>
      <c r="K27" s="13" t="str">
        <f>IF(SUMIF(Tsp_Jul_Aug!$A$5:$A$138,Checking!$A27,Tsp_Jul_Aug!M$5:M$138)=K9,"TRUE","FALSE")</f>
        <v>TRUE</v>
      </c>
      <c r="L27" s="13" t="str">
        <f>IF(SUMIF(Tsp_Jul_Aug!$A$5:$A$138,Checking!$A27,Tsp_Jul_Aug!N$5:N$138)=L9,"TRUE","FALSE")</f>
        <v>TRUE</v>
      </c>
      <c r="M27" s="13" t="str">
        <f>IF(SUMIF(Tsp_Jul_Aug!$A$5:$A$138,Checking!$A27,Tsp_Jul_Aug!O$5:O$138)=M9,"TRUE","FALSE")</f>
        <v>TRUE</v>
      </c>
      <c r="N27" s="13">
        <f t="shared" si="2"/>
        <v>0</v>
      </c>
    </row>
    <row r="28" spans="1:14" x14ac:dyDescent="0.25">
      <c r="A28" s="7" t="s">
        <v>29</v>
      </c>
      <c r="B28" s="7" t="s">
        <v>30</v>
      </c>
      <c r="C28" s="13">
        <v>6145588</v>
      </c>
      <c r="D28" s="13" t="str">
        <f>IF(SUMIF(Tsp_Jul_Aug!A11:A138,Checking!A28,Tsp_Jul_Aug!F11:F138)=D10,"TRUE","FALSE")</f>
        <v>TRUE</v>
      </c>
      <c r="E28" s="14"/>
      <c r="F28" s="13" t="str">
        <f>IF(SUMIF(Tsp_Jul_Aug!$A$5:$A$138,Checking!$A28,Tsp_Jul_Aug!H$5:H$138)=F10,"TRUE","FALSE")</f>
        <v>TRUE</v>
      </c>
      <c r="G28" s="13" t="str">
        <f>IF(SUMIF(Tsp_Jul_Aug!$A$5:$A$138,Checking!$A28,Tsp_Jul_Aug!I$5:I$138)=G10,"TRUE","FALSE")</f>
        <v>TRUE</v>
      </c>
      <c r="H28" s="13" t="str">
        <f>IF(SUMIF(Tsp_Jul_Aug!$A$5:$A$138,Checking!$A28,Tsp_Jul_Aug!J$5:J$138)=H10,"TRUE","FALSE")</f>
        <v>TRUE</v>
      </c>
      <c r="I28" s="13" t="str">
        <f>IF(SUMIF(Tsp_Jul_Aug!$A$5:$A$138,Checking!$A28,Tsp_Jul_Aug!K$5:K$138)=I10,"TRUE","FALSE")</f>
        <v>TRUE</v>
      </c>
      <c r="J28" s="13" t="str">
        <f>IF(SUMIF(Tsp_Jul_Aug!$A$5:$A$138,Checking!$A28,Tsp_Jul_Aug!L$5:L$138)=J10,"TRUE","FALSE")</f>
        <v>TRUE</v>
      </c>
      <c r="K28" s="13" t="str">
        <f>IF(SUMIF(Tsp_Jul_Aug!$A$5:$A$138,Checking!$A28,Tsp_Jul_Aug!M$5:M$138)=K10,"TRUE","FALSE")</f>
        <v>TRUE</v>
      </c>
      <c r="L28" s="13" t="str">
        <f>IF(SUMIF(Tsp_Jul_Aug!$A$5:$A$138,Checking!$A28,Tsp_Jul_Aug!N$5:N$138)=L10,"TRUE","FALSE")</f>
        <v>TRUE</v>
      </c>
      <c r="M28" s="13" t="str">
        <f>IF(SUMIF(Tsp_Jul_Aug!$A$5:$A$138,Checking!$A28,Tsp_Jul_Aug!O$5:O$138)=M10,"TRUE","FALSE")</f>
        <v>TRUE</v>
      </c>
      <c r="N28" s="13">
        <f t="shared" si="2"/>
        <v>0</v>
      </c>
    </row>
    <row r="29" spans="1:14" x14ac:dyDescent="0.25">
      <c r="A29" s="7" t="s">
        <v>31</v>
      </c>
      <c r="B29" s="7" t="s">
        <v>32</v>
      </c>
      <c r="C29" s="13">
        <v>1572657</v>
      </c>
      <c r="D29" s="13" t="str">
        <f>IF(SUMIF(Tsp_Jul_Aug!A12:A139,Checking!A29,Tsp_Jul_Aug!F12:F139)=D11,"TRUE","FALSE")</f>
        <v>TRUE</v>
      </c>
      <c r="E29" s="14"/>
      <c r="F29" s="13" t="str">
        <f>IF(SUMIF(Tsp_Jul_Aug!$A$5:$A$138,Checking!$A29,Tsp_Jul_Aug!H$5:H$138)=F11,"TRUE","FALSE")</f>
        <v>TRUE</v>
      </c>
      <c r="G29" s="13" t="str">
        <f>IF(SUMIF(Tsp_Jul_Aug!$A$5:$A$138,Checking!$A29,Tsp_Jul_Aug!I$5:I$138)=G11,"TRUE","FALSE")</f>
        <v>TRUE</v>
      </c>
      <c r="H29" s="13" t="str">
        <f>IF(SUMIF(Tsp_Jul_Aug!$A$5:$A$138,Checking!$A29,Tsp_Jul_Aug!J$5:J$138)=H11,"TRUE","FALSE")</f>
        <v>TRUE</v>
      </c>
      <c r="I29" s="13" t="str">
        <f>IF(SUMIF(Tsp_Jul_Aug!$A$5:$A$138,Checking!$A29,Tsp_Jul_Aug!K$5:K$138)=I11,"TRUE","FALSE")</f>
        <v>TRUE</v>
      </c>
      <c r="J29" s="13" t="str">
        <f>IF(SUMIF(Tsp_Jul_Aug!$A$5:$A$138,Checking!$A29,Tsp_Jul_Aug!L$5:L$138)=J11,"TRUE","FALSE")</f>
        <v>TRUE</v>
      </c>
      <c r="K29" s="13" t="str">
        <f>IF(SUMIF(Tsp_Jul_Aug!$A$5:$A$138,Checking!$A29,Tsp_Jul_Aug!M$5:M$138)=K11,"TRUE","FALSE")</f>
        <v>TRUE</v>
      </c>
      <c r="L29" s="13" t="str">
        <f>IF(SUMIF(Tsp_Jul_Aug!$A$5:$A$138,Checking!$A29,Tsp_Jul_Aug!N$5:N$138)=L11,"TRUE","FALSE")</f>
        <v>TRUE</v>
      </c>
      <c r="M29" s="13" t="str">
        <f>IF(SUMIF(Tsp_Jul_Aug!$A$5:$A$138,Checking!$A29,Tsp_Jul_Aug!O$5:O$138)=M11,"TRUE","FALSE")</f>
        <v>TRUE</v>
      </c>
      <c r="N29" s="13">
        <f t="shared" si="2"/>
        <v>0</v>
      </c>
    </row>
    <row r="30" spans="1:14" x14ac:dyDescent="0.25">
      <c r="A30" s="7" t="s">
        <v>33</v>
      </c>
      <c r="B30" s="7" t="s">
        <v>34</v>
      </c>
      <c r="C30" s="13">
        <v>1689654</v>
      </c>
      <c r="D30" s="13" t="str">
        <f>IF(SUMIF(Tsp_Jul_Aug!A13:A140,Checking!A30,Tsp_Jul_Aug!F13:F140)=D12,"TRUE","FALSE")</f>
        <v>TRUE</v>
      </c>
      <c r="E30" s="14"/>
      <c r="F30" s="13" t="str">
        <f>IF(SUMIF(Tsp_Jul_Aug!$A$5:$A$138,Checking!$A30,Tsp_Jul_Aug!H$5:H$138)=F12,"TRUE","FALSE")</f>
        <v>TRUE</v>
      </c>
      <c r="G30" s="13" t="str">
        <f>IF(SUMIF(Tsp_Jul_Aug!$A$5:$A$138,Checking!$A30,Tsp_Jul_Aug!I$5:I$138)=G12,"TRUE","FALSE")</f>
        <v>TRUE</v>
      </c>
      <c r="H30" s="13" t="str">
        <f>IF(SUMIF(Tsp_Jul_Aug!$A$5:$A$138,Checking!$A30,Tsp_Jul_Aug!J$5:J$138)=H12,"TRUE","FALSE")</f>
        <v>TRUE</v>
      </c>
      <c r="I30" s="13" t="str">
        <f>IF(SUMIF(Tsp_Jul_Aug!$A$5:$A$138,Checking!$A30,Tsp_Jul_Aug!K$5:K$138)=I12,"TRUE","FALSE")</f>
        <v>TRUE</v>
      </c>
      <c r="J30" s="13" t="str">
        <f>IF(SUMIF(Tsp_Jul_Aug!$A$5:$A$138,Checking!$A30,Tsp_Jul_Aug!L$5:L$138)=J12,"TRUE","FALSE")</f>
        <v>TRUE</v>
      </c>
      <c r="K30" s="13" t="str">
        <f>IF(SUMIF(Tsp_Jul_Aug!$A$5:$A$138,Checking!$A30,Tsp_Jul_Aug!M$5:M$138)=K12,"TRUE","FALSE")</f>
        <v>TRUE</v>
      </c>
      <c r="L30" s="13" t="str">
        <f>IF(SUMIF(Tsp_Jul_Aug!$A$5:$A$138,Checking!$A30,Tsp_Jul_Aug!N$5:N$138)=L12,"TRUE","FALSE")</f>
        <v>TRUE</v>
      </c>
      <c r="M30" s="13" t="str">
        <f>IF(SUMIF(Tsp_Jul_Aug!$A$5:$A$138,Checking!$A30,Tsp_Jul_Aug!O$5:O$138)=M12,"TRUE","FALSE")</f>
        <v>TRUE</v>
      </c>
      <c r="N30" s="13">
        <f t="shared" si="2"/>
        <v>0</v>
      </c>
    </row>
    <row r="31" spans="1:14" x14ac:dyDescent="0.25">
      <c r="A31" s="7" t="s">
        <v>35</v>
      </c>
      <c r="B31" s="7" t="s">
        <v>36</v>
      </c>
      <c r="C31" s="13">
        <v>5815384</v>
      </c>
      <c r="D31" s="13" t="str">
        <f>IF(SUMIF(Tsp_Jul_Aug!A14:A141,Checking!A31,Tsp_Jul_Aug!F14:F141)=D13,"TRUE","FALSE")</f>
        <v>TRUE</v>
      </c>
      <c r="E31" s="14"/>
      <c r="F31" s="13" t="str">
        <f>IF(SUMIF(Tsp_Jul_Aug!$A$5:$A$138,Checking!$A31,Tsp_Jul_Aug!H$5:H$138)=F13,"TRUE","FALSE")</f>
        <v>TRUE</v>
      </c>
      <c r="G31" s="13" t="str">
        <f>IF(SUMIF(Tsp_Jul_Aug!$A$5:$A$138,Checking!$A31,Tsp_Jul_Aug!I$5:I$138)=G13,"TRUE","FALSE")</f>
        <v>TRUE</v>
      </c>
      <c r="H31" s="13" t="str">
        <f>IF(SUMIF(Tsp_Jul_Aug!$A$5:$A$138,Checking!$A31,Tsp_Jul_Aug!J$5:J$138)=H13,"TRUE","FALSE")</f>
        <v>TRUE</v>
      </c>
      <c r="I31" s="13" t="str">
        <f>IF(SUMIF(Tsp_Jul_Aug!$A$5:$A$138,Checking!$A31,Tsp_Jul_Aug!K$5:K$138)=I13,"TRUE","FALSE")</f>
        <v>TRUE</v>
      </c>
      <c r="J31" s="13" t="str">
        <f>IF(SUMIF(Tsp_Jul_Aug!$A$5:$A$138,Checking!$A31,Tsp_Jul_Aug!L$5:L$138)=J13,"TRUE","FALSE")</f>
        <v>TRUE</v>
      </c>
      <c r="K31" s="13" t="str">
        <f>IF(SUMIF(Tsp_Jul_Aug!$A$5:$A$138,Checking!$A31,Tsp_Jul_Aug!M$5:M$138)=K13,"TRUE","FALSE")</f>
        <v>TRUE</v>
      </c>
      <c r="L31" s="13" t="str">
        <f>IF(SUMIF(Tsp_Jul_Aug!$A$5:$A$138,Checking!$A31,Tsp_Jul_Aug!N$5:N$138)=L13,"TRUE","FALSE")</f>
        <v>TRUE</v>
      </c>
      <c r="M31" s="13" t="str">
        <f>IF(SUMIF(Tsp_Jul_Aug!$A$5:$A$138,Checking!$A31,Tsp_Jul_Aug!O$5:O$138)=M13,"TRUE","FALSE")</f>
        <v>TRUE</v>
      </c>
      <c r="N31" s="13">
        <f t="shared" si="2"/>
        <v>0</v>
      </c>
    </row>
    <row r="32" spans="1:14" x14ac:dyDescent="0.25">
      <c r="A32" s="7" t="s">
        <v>37</v>
      </c>
      <c r="B32" s="7" t="s">
        <v>38</v>
      </c>
      <c r="C32" s="13">
        <v>2050282</v>
      </c>
      <c r="D32" s="13" t="str">
        <f>IF(SUMIF(Tsp_Jul_Aug!A15:A142,Checking!A32,Tsp_Jul_Aug!F15:F142)=D14,"TRUE","FALSE")</f>
        <v>TRUE</v>
      </c>
      <c r="E32" s="14"/>
      <c r="F32" s="13" t="str">
        <f>IF(SUMIF(Tsp_Jul_Aug!$A$5:$A$138,Checking!$A32,Tsp_Jul_Aug!H$5:H$138)=F14,"TRUE","FALSE")</f>
        <v>TRUE</v>
      </c>
      <c r="G32" s="13" t="str">
        <f>IF(SUMIF(Tsp_Jul_Aug!$A$5:$A$138,Checking!$A32,Tsp_Jul_Aug!I$5:I$138)=G14,"TRUE","FALSE")</f>
        <v>TRUE</v>
      </c>
      <c r="H32" s="13" t="str">
        <f>IF(SUMIF(Tsp_Jul_Aug!$A$5:$A$138,Checking!$A32,Tsp_Jul_Aug!J$5:J$138)=H14,"TRUE","FALSE")</f>
        <v>TRUE</v>
      </c>
      <c r="I32" s="13" t="str">
        <f>IF(SUMIF(Tsp_Jul_Aug!$A$5:$A$138,Checking!$A32,Tsp_Jul_Aug!K$5:K$138)=I14,"TRUE","FALSE")</f>
        <v>TRUE</v>
      </c>
      <c r="J32" s="13" t="str">
        <f>IF(SUMIF(Tsp_Jul_Aug!$A$5:$A$138,Checking!$A32,Tsp_Jul_Aug!L$5:L$138)=J14,"TRUE","FALSE")</f>
        <v>TRUE</v>
      </c>
      <c r="K32" s="13" t="str">
        <f>IF(SUMIF(Tsp_Jul_Aug!$A$5:$A$138,Checking!$A32,Tsp_Jul_Aug!M$5:M$138)=K14,"TRUE","FALSE")</f>
        <v>TRUE</v>
      </c>
      <c r="L32" s="13" t="str">
        <f>IF(SUMIF(Tsp_Jul_Aug!$A$5:$A$138,Checking!$A32,Tsp_Jul_Aug!N$5:N$138)=L14,"TRUE","FALSE")</f>
        <v>TRUE</v>
      </c>
      <c r="M32" s="13" t="str">
        <f>IF(SUMIF(Tsp_Jul_Aug!$A$5:$A$138,Checking!$A32,Tsp_Jul_Aug!O$5:O$138)=M14,"TRUE","FALSE")</f>
        <v>TRUE</v>
      </c>
      <c r="N32" s="13">
        <f t="shared" si="2"/>
        <v>0</v>
      </c>
    </row>
    <row r="33" spans="1:14" x14ac:dyDescent="0.25">
      <c r="A33" s="7" t="s">
        <v>39</v>
      </c>
      <c r="B33" s="7" t="s">
        <v>40</v>
      </c>
      <c r="C33" s="13">
        <v>7355075</v>
      </c>
      <c r="D33" s="13" t="str">
        <f>IF(SUMIF(Tsp_Jul_Aug!A16:A143,Checking!A33,Tsp_Jul_Aug!F16:F143)=D15,"TRUE","FALSE")</f>
        <v>TRUE</v>
      </c>
      <c r="E33" s="14"/>
      <c r="F33" s="13" t="str">
        <f>IF(SUMIF(Tsp_Jul_Aug!$A$5:$A$138,Checking!$A33,Tsp_Jul_Aug!H$5:H$138)=F15,"TRUE","FALSE")</f>
        <v>TRUE</v>
      </c>
      <c r="G33" s="13" t="str">
        <f>IF(SUMIF(Tsp_Jul_Aug!$A$5:$A$138,Checking!$A33,Tsp_Jul_Aug!I$5:I$138)=G15,"TRUE","FALSE")</f>
        <v>TRUE</v>
      </c>
      <c r="H33" s="13" t="str">
        <f>IF(SUMIF(Tsp_Jul_Aug!$A$5:$A$138,Checking!$A33,Tsp_Jul_Aug!J$5:J$138)=H15,"TRUE","FALSE")</f>
        <v>TRUE</v>
      </c>
      <c r="I33" s="13" t="str">
        <f>IF(SUMIF(Tsp_Jul_Aug!$A$5:$A$138,Checking!$A33,Tsp_Jul_Aug!K$5:K$138)=I15,"TRUE","FALSE")</f>
        <v>TRUE</v>
      </c>
      <c r="J33" s="13" t="str">
        <f>IF(SUMIF(Tsp_Jul_Aug!$A$5:$A$138,Checking!$A33,Tsp_Jul_Aug!L$5:L$138)=J15,"TRUE","FALSE")</f>
        <v>TRUE</v>
      </c>
      <c r="K33" s="13" t="str">
        <f>IF(SUMIF(Tsp_Jul_Aug!$A$5:$A$138,Checking!$A33,Tsp_Jul_Aug!M$5:M$138)=K15,"TRUE","FALSE")</f>
        <v>TRUE</v>
      </c>
      <c r="L33" s="13" t="str">
        <f>IF(SUMIF(Tsp_Jul_Aug!$A$5:$A$138,Checking!$A33,Tsp_Jul_Aug!N$5:N$138)=L15,"TRUE","FALSE")</f>
        <v>TRUE</v>
      </c>
      <c r="M33" s="13" t="str">
        <f>IF(SUMIF(Tsp_Jul_Aug!$A$5:$A$138,Checking!$A33,Tsp_Jul_Aug!O$5:O$138)=M15,"TRUE","FALSE")</f>
        <v>TRUE</v>
      </c>
      <c r="N33" s="13">
        <f t="shared" si="2"/>
        <v>0</v>
      </c>
    </row>
    <row r="34" spans="1:14" x14ac:dyDescent="0.25">
      <c r="A34" s="7" t="s">
        <v>41</v>
      </c>
      <c r="B34" s="7" t="s">
        <v>42</v>
      </c>
      <c r="C34" s="13">
        <v>1406434</v>
      </c>
      <c r="D34" s="13" t="str">
        <f>IF(SUMIF(Tsp_Jul_Aug!A17:A144,Checking!A34,Tsp_Jul_Aug!F17:F144)=D16,"TRUE","FALSE")</f>
        <v>TRUE</v>
      </c>
      <c r="E34" s="14"/>
      <c r="F34" s="13" t="str">
        <f>IF(SUMIF(Tsp_Jul_Aug!$A$5:$A$138,Checking!$A34,Tsp_Jul_Aug!H$5:H$138)=F16,"TRUE","FALSE")</f>
        <v>TRUE</v>
      </c>
      <c r="G34" s="13" t="str">
        <f>IF(SUMIF(Tsp_Jul_Aug!$A$5:$A$138,Checking!$A34,Tsp_Jul_Aug!I$5:I$138)=G16,"TRUE","FALSE")</f>
        <v>TRUE</v>
      </c>
      <c r="H34" s="13" t="str">
        <f>IF(SUMIF(Tsp_Jul_Aug!$A$5:$A$138,Checking!$A34,Tsp_Jul_Aug!J$5:J$138)=H16,"TRUE","FALSE")</f>
        <v>TRUE</v>
      </c>
      <c r="I34" s="13" t="str">
        <f>IF(SUMIF(Tsp_Jul_Aug!$A$5:$A$138,Checking!$A34,Tsp_Jul_Aug!K$5:K$138)=I16,"TRUE","FALSE")</f>
        <v>TRUE</v>
      </c>
      <c r="J34" s="13" t="str">
        <f>IF(SUMIF(Tsp_Jul_Aug!$A$5:$A$138,Checking!$A34,Tsp_Jul_Aug!L$5:L$138)=J16,"TRUE","FALSE")</f>
        <v>TRUE</v>
      </c>
      <c r="K34" s="13" t="str">
        <f>IF(SUMIF(Tsp_Jul_Aug!$A$5:$A$138,Checking!$A34,Tsp_Jul_Aug!M$5:M$138)=K16,"TRUE","FALSE")</f>
        <v>TRUE</v>
      </c>
      <c r="L34" s="13" t="str">
        <f>IF(SUMIF(Tsp_Jul_Aug!$A$5:$A$138,Checking!$A34,Tsp_Jul_Aug!N$5:N$138)=L16,"TRUE","FALSE")</f>
        <v>TRUE</v>
      </c>
      <c r="M34" s="13" t="str">
        <f>IF(SUMIF(Tsp_Jul_Aug!$A$5:$A$138,Checking!$A34,Tsp_Jul_Aug!O$5:O$138)=M16,"TRUE","FALSE")</f>
        <v>TRUE</v>
      </c>
      <c r="N34" s="13">
        <f t="shared" si="2"/>
        <v>0</v>
      </c>
    </row>
    <row r="37" spans="1:14" x14ac:dyDescent="0.25">
      <c r="A37" s="44" t="s">
        <v>0</v>
      </c>
      <c r="B37" s="45" t="s">
        <v>1</v>
      </c>
      <c r="C37" s="47" t="s">
        <v>2</v>
      </c>
      <c r="D37" s="49" t="s">
        <v>3</v>
      </c>
      <c r="E37" s="49"/>
      <c r="F37" s="44" t="s">
        <v>4</v>
      </c>
      <c r="G37" s="44"/>
      <c r="H37" s="44" t="s">
        <v>5</v>
      </c>
      <c r="I37" s="44" t="s">
        <v>6</v>
      </c>
      <c r="J37" s="44"/>
      <c r="K37" s="44"/>
      <c r="L37" s="44"/>
      <c r="M37" s="44"/>
      <c r="N37" s="44"/>
    </row>
    <row r="38" spans="1:14" ht="60" x14ac:dyDescent="0.25">
      <c r="A38" s="44"/>
      <c r="B38" s="46"/>
      <c r="C38" s="48"/>
      <c r="D38" s="20" t="s">
        <v>7</v>
      </c>
      <c r="E38" s="20" t="s">
        <v>8</v>
      </c>
      <c r="F38" s="20" t="s">
        <v>9</v>
      </c>
      <c r="G38" s="19" t="s">
        <v>10</v>
      </c>
      <c r="H38" s="44"/>
      <c r="I38" s="19" t="s">
        <v>11</v>
      </c>
      <c r="J38" s="19" t="s">
        <v>12</v>
      </c>
      <c r="K38" s="19" t="s">
        <v>13</v>
      </c>
      <c r="L38" s="19" t="s">
        <v>14</v>
      </c>
      <c r="M38" s="20" t="s">
        <v>15</v>
      </c>
      <c r="N38" s="19" t="s">
        <v>16</v>
      </c>
    </row>
    <row r="39" spans="1:14" x14ac:dyDescent="0.25">
      <c r="A39" s="3" t="s">
        <v>17</v>
      </c>
      <c r="B39" s="3" t="s">
        <v>18</v>
      </c>
      <c r="C39" s="4">
        <v>3188963</v>
      </c>
      <c r="D39" s="4">
        <f>SR_Jun!D40+SR_Jul_Aug!D40</f>
        <v>0</v>
      </c>
      <c r="E39" s="5">
        <f t="shared" ref="E39:E52" si="3">D39/C39*100</f>
        <v>0</v>
      </c>
      <c r="F39" s="4">
        <f>SR_Jun!F40+SR_Jul_Aug!F40</f>
        <v>0</v>
      </c>
      <c r="G39" s="4">
        <f>SR_Jun!G40+SR_Jul_Aug!G40</f>
        <v>0</v>
      </c>
      <c r="H39" s="4">
        <f>SR_Jun!H40+SR_Jul_Aug!H40</f>
        <v>0</v>
      </c>
      <c r="I39" s="4">
        <f>SR_Jun!I40+SR_Jul_Aug!I40</f>
        <v>0</v>
      </c>
      <c r="J39" s="4">
        <f>SR_Jun!J40+SR_Jul_Aug!J40</f>
        <v>0</v>
      </c>
      <c r="K39" s="4">
        <f>SR_Jun!K40+SR_Jul_Aug!K40</f>
        <v>0</v>
      </c>
      <c r="L39" s="4">
        <f>SR_Jun!L40+SR_Jul_Aug!L40</f>
        <v>0</v>
      </c>
      <c r="M39" s="4">
        <f>SR_Jun!M40+SR_Jul_Aug!M40</f>
        <v>0</v>
      </c>
      <c r="N39" s="4">
        <f t="shared" ref="N39" si="4">SUM(I39:M39)</f>
        <v>0</v>
      </c>
    </row>
    <row r="40" spans="1:14" x14ac:dyDescent="0.25">
      <c r="A40" s="3" t="s">
        <v>19</v>
      </c>
      <c r="B40" s="3" t="s">
        <v>20</v>
      </c>
      <c r="C40" s="4">
        <v>5320299</v>
      </c>
      <c r="D40" s="4">
        <f>SR_Jul_Aug!D41</f>
        <v>0</v>
      </c>
      <c r="E40" s="5">
        <f t="shared" si="3"/>
        <v>0</v>
      </c>
      <c r="F40" s="4">
        <f>SR_Jul_Aug!F41</f>
        <v>0</v>
      </c>
      <c r="G40" s="4">
        <f>SR_Jul_Aug!G41</f>
        <v>0</v>
      </c>
      <c r="H40" s="4">
        <f>SR_Jul_Aug!H41</f>
        <v>0</v>
      </c>
      <c r="I40" s="4">
        <f>SR_Jul_Aug!I41</f>
        <v>0</v>
      </c>
      <c r="J40" s="4">
        <f>SR_Jul_Aug!J41</f>
        <v>0</v>
      </c>
      <c r="K40" s="4">
        <f>SR_Jul_Aug!K41</f>
        <v>0</v>
      </c>
      <c r="L40" s="4">
        <f>SR_Jul_Aug!L41</f>
        <v>0</v>
      </c>
      <c r="M40" s="4">
        <f>SR_Jul_Aug!M41</f>
        <v>0</v>
      </c>
      <c r="N40" s="4">
        <f>SUM(I40:M40)</f>
        <v>0</v>
      </c>
    </row>
    <row r="41" spans="1:14" x14ac:dyDescent="0.25">
      <c r="A41" s="3" t="s">
        <v>21</v>
      </c>
      <c r="B41" s="3" t="s">
        <v>22</v>
      </c>
      <c r="C41" s="4">
        <v>3912711</v>
      </c>
      <c r="D41" s="4">
        <f>SR_Jul_Aug!D42</f>
        <v>0</v>
      </c>
      <c r="E41" s="5">
        <f t="shared" si="3"/>
        <v>0</v>
      </c>
      <c r="F41" s="4">
        <f>SR_Jul_Aug!F42</f>
        <v>0</v>
      </c>
      <c r="G41" s="4">
        <f>SR_Jul_Aug!G42</f>
        <v>0</v>
      </c>
      <c r="H41" s="4">
        <f>SR_Jul_Aug!H42</f>
        <v>0</v>
      </c>
      <c r="I41" s="4">
        <f>SR_Jul_Aug!I42</f>
        <v>0</v>
      </c>
      <c r="J41" s="4">
        <f>SR_Jul_Aug!J42</f>
        <v>0</v>
      </c>
      <c r="K41" s="4">
        <f>SR_Jul_Aug!K42</f>
        <v>0</v>
      </c>
      <c r="L41" s="4">
        <f>SR_Jul_Aug!L42</f>
        <v>0</v>
      </c>
      <c r="M41" s="4">
        <f>SR_Jul_Aug!M42</f>
        <v>0</v>
      </c>
      <c r="N41" s="4">
        <f t="shared" ref="N41:N52" si="5">SUM(I41:M41)</f>
        <v>0</v>
      </c>
    </row>
    <row r="42" spans="1:14" x14ac:dyDescent="0.25">
      <c r="A42" s="3" t="s">
        <v>23</v>
      </c>
      <c r="B42" s="3" t="s">
        <v>24</v>
      </c>
      <c r="C42" s="4">
        <v>478690</v>
      </c>
      <c r="D42" s="4">
        <f>SR_Jul_Aug!D43</f>
        <v>0</v>
      </c>
      <c r="E42" s="5">
        <f t="shared" si="3"/>
        <v>0</v>
      </c>
      <c r="F42" s="4">
        <f>SR_Jul_Aug!F43</f>
        <v>0</v>
      </c>
      <c r="G42" s="4">
        <f>SR_Jul_Aug!G43</f>
        <v>0</v>
      </c>
      <c r="H42" s="4">
        <f>SR_Jul_Aug!H43</f>
        <v>0</v>
      </c>
      <c r="I42" s="4">
        <f>SR_Jul_Aug!I43</f>
        <v>0</v>
      </c>
      <c r="J42" s="4">
        <f>SR_Jul_Aug!J43</f>
        <v>0</v>
      </c>
      <c r="K42" s="4">
        <f>SR_Jul_Aug!K43</f>
        <v>0</v>
      </c>
      <c r="L42" s="4">
        <f>SR_Jul_Aug!L43</f>
        <v>0</v>
      </c>
      <c r="M42" s="4">
        <f>SR_Jul_Aug!M43</f>
        <v>0</v>
      </c>
      <c r="N42" s="4">
        <f t="shared" si="5"/>
        <v>0</v>
      </c>
    </row>
    <row r="43" spans="1:14" x14ac:dyDescent="0.25">
      <c r="A43" s="3" t="s">
        <v>25</v>
      </c>
      <c r="B43" s="3" t="s">
        <v>26</v>
      </c>
      <c r="C43" s="4">
        <v>6175123</v>
      </c>
      <c r="D43" s="4">
        <f>SR_Jun!D43+SR_Jul_Aug!D44</f>
        <v>0</v>
      </c>
      <c r="E43" s="5">
        <f t="shared" si="3"/>
        <v>0</v>
      </c>
      <c r="F43" s="4">
        <f>SR_Jun!F43+SR_Jul_Aug!F44</f>
        <v>0</v>
      </c>
      <c r="G43" s="4">
        <f>SR_Jun!G43+SR_Jul_Aug!G44</f>
        <v>0</v>
      </c>
      <c r="H43" s="4">
        <f>SR_Jun!H43+SR_Jul_Aug!H44</f>
        <v>0</v>
      </c>
      <c r="I43" s="4">
        <f>SR_Jun!I43+SR_Jul_Aug!I44</f>
        <v>0</v>
      </c>
      <c r="J43" s="4">
        <f>SR_Jun!J43+SR_Jul_Aug!J44</f>
        <v>0</v>
      </c>
      <c r="K43" s="4">
        <f>SR_Jun!K43+SR_Jul_Aug!K44</f>
        <v>0</v>
      </c>
      <c r="L43" s="4">
        <f>SR_Jun!L43+SR_Jul_Aug!L44</f>
        <v>0</v>
      </c>
      <c r="M43" s="4">
        <f>SR_Jun!M43+SR_Jul_Aug!M44</f>
        <v>0</v>
      </c>
      <c r="N43" s="4">
        <f>SUM(I43:M43)</f>
        <v>0</v>
      </c>
    </row>
    <row r="44" spans="1:14" x14ac:dyDescent="0.25">
      <c r="A44" s="3" t="s">
        <v>27</v>
      </c>
      <c r="B44" s="3" t="s">
        <v>28</v>
      </c>
      <c r="C44" s="4">
        <v>4863455</v>
      </c>
      <c r="D44" s="4">
        <f>SR_Jun!D44+SR_Jul_Aug!D45</f>
        <v>0</v>
      </c>
      <c r="E44" s="5">
        <f t="shared" si="3"/>
        <v>0</v>
      </c>
      <c r="F44" s="4">
        <f>SR_Jun!F44+SR_Jul_Aug!F45</f>
        <v>0</v>
      </c>
      <c r="G44" s="4">
        <f>SR_Jun!G44+SR_Jul_Aug!G45</f>
        <v>0</v>
      </c>
      <c r="H44" s="4">
        <f>SR_Jun!H44+SR_Jul_Aug!H45</f>
        <v>0</v>
      </c>
      <c r="I44" s="4">
        <f>SR_Jun!I44+SR_Jul_Aug!I45</f>
        <v>0</v>
      </c>
      <c r="J44" s="4">
        <f>SR_Jun!J44+SR_Jul_Aug!J45</f>
        <v>0</v>
      </c>
      <c r="K44" s="4">
        <f>SR_Jun!K44+SR_Jul_Aug!K45</f>
        <v>0</v>
      </c>
      <c r="L44" s="4">
        <f>SR_Jun!L44+SR_Jul_Aug!L45</f>
        <v>0</v>
      </c>
      <c r="M44" s="4">
        <f>SR_Jun!M44+SR_Jul_Aug!M45</f>
        <v>0</v>
      </c>
      <c r="N44" s="4">
        <f>SUM(I44:M44)</f>
        <v>0</v>
      </c>
    </row>
    <row r="45" spans="1:14" x14ac:dyDescent="0.25">
      <c r="A45" s="3" t="s">
        <v>29</v>
      </c>
      <c r="B45" s="3" t="s">
        <v>30</v>
      </c>
      <c r="C45" s="4">
        <v>6145588</v>
      </c>
      <c r="D45" s="4">
        <f>SR_Jul_Aug!D46</f>
        <v>0</v>
      </c>
      <c r="E45" s="5">
        <f t="shared" si="3"/>
        <v>0</v>
      </c>
      <c r="F45" s="4">
        <f>SR_Jul_Aug!F46</f>
        <v>0</v>
      </c>
      <c r="G45" s="4">
        <f>SR_Jul_Aug!G46</f>
        <v>0</v>
      </c>
      <c r="H45" s="4">
        <f>SR_Jul_Aug!H46</f>
        <v>0</v>
      </c>
      <c r="I45" s="4">
        <f>SR_Jul_Aug!I46</f>
        <v>0</v>
      </c>
      <c r="J45" s="4">
        <f>SR_Jul_Aug!J46</f>
        <v>0</v>
      </c>
      <c r="K45" s="4">
        <f>SR_Jul_Aug!K46</f>
        <v>0</v>
      </c>
      <c r="L45" s="4">
        <f>SR_Jul_Aug!L46</f>
        <v>0</v>
      </c>
      <c r="M45" s="4">
        <f>SR_Jul_Aug!M46</f>
        <v>0</v>
      </c>
      <c r="N45" s="4">
        <f t="shared" si="5"/>
        <v>0</v>
      </c>
    </row>
    <row r="46" spans="1:14" x14ac:dyDescent="0.25">
      <c r="A46" s="3" t="s">
        <v>31</v>
      </c>
      <c r="B46" s="3" t="s">
        <v>32</v>
      </c>
      <c r="C46" s="4">
        <v>1572657</v>
      </c>
      <c r="D46" s="4">
        <f>SR_Jun!D42+SR_Jul_Aug!D47</f>
        <v>0</v>
      </c>
      <c r="E46" s="5">
        <f t="shared" si="3"/>
        <v>0</v>
      </c>
      <c r="F46" s="4">
        <f>SR_Jun!F42+SR_Jul_Aug!F47</f>
        <v>0</v>
      </c>
      <c r="G46" s="4">
        <f>SR_Jun!G42+SR_Jul_Aug!G47</f>
        <v>0</v>
      </c>
      <c r="H46" s="4">
        <f>SR_Jun!H42+SR_Jul_Aug!H47</f>
        <v>0</v>
      </c>
      <c r="I46" s="4">
        <f>SR_Jun!I42+SR_Jul_Aug!I47</f>
        <v>0</v>
      </c>
      <c r="J46" s="4">
        <f>SR_Jun!J42+SR_Jul_Aug!J47</f>
        <v>0</v>
      </c>
      <c r="K46" s="4">
        <f>SR_Jun!K42+SR_Jul_Aug!K47</f>
        <v>0</v>
      </c>
      <c r="L46" s="4">
        <f>SR_Jun!L42+SR_Jul_Aug!L47</f>
        <v>0</v>
      </c>
      <c r="M46" s="4">
        <f>SR_Jun!M42+SR_Jul_Aug!M47</f>
        <v>0</v>
      </c>
      <c r="N46" s="4">
        <f>SUM(I46:M46)</f>
        <v>0</v>
      </c>
    </row>
    <row r="47" spans="1:14" x14ac:dyDescent="0.25">
      <c r="A47" s="3" t="s">
        <v>33</v>
      </c>
      <c r="B47" s="3" t="s">
        <v>34</v>
      </c>
      <c r="C47" s="4">
        <v>1689654</v>
      </c>
      <c r="D47" s="4">
        <f>SR_Jul_Aug!D48</f>
        <v>0</v>
      </c>
      <c r="E47" s="5">
        <f t="shared" si="3"/>
        <v>0</v>
      </c>
      <c r="F47" s="4">
        <f>SR_Jul_Aug!F48</f>
        <v>0</v>
      </c>
      <c r="G47" s="4">
        <f>SR_Jul_Aug!G48</f>
        <v>0</v>
      </c>
      <c r="H47" s="4">
        <f>SR_Jul_Aug!H48</f>
        <v>0</v>
      </c>
      <c r="I47" s="4">
        <f>SR_Jul_Aug!I48</f>
        <v>0</v>
      </c>
      <c r="J47" s="4">
        <f>SR_Jul_Aug!J48</f>
        <v>0</v>
      </c>
      <c r="K47" s="4">
        <f>SR_Jul_Aug!K48</f>
        <v>0</v>
      </c>
      <c r="L47" s="4">
        <f>SR_Jul_Aug!L48</f>
        <v>0</v>
      </c>
      <c r="M47" s="4">
        <f>SR_Jul_Aug!M48</f>
        <v>0</v>
      </c>
      <c r="N47" s="4">
        <f t="shared" si="5"/>
        <v>0</v>
      </c>
    </row>
    <row r="48" spans="1:14" x14ac:dyDescent="0.25">
      <c r="A48" s="3" t="s">
        <v>35</v>
      </c>
      <c r="B48" s="3" t="s">
        <v>36</v>
      </c>
      <c r="C48" s="4">
        <v>5815384</v>
      </c>
      <c r="D48" s="4">
        <f>SR_Jul_Aug!D49</f>
        <v>0</v>
      </c>
      <c r="E48" s="5">
        <f t="shared" si="3"/>
        <v>0</v>
      </c>
      <c r="F48" s="4">
        <f>SR_Jul_Aug!F49</f>
        <v>0</v>
      </c>
      <c r="G48" s="4">
        <f>SR_Jul_Aug!G49</f>
        <v>0</v>
      </c>
      <c r="H48" s="4">
        <f>SR_Jul_Aug!H49</f>
        <v>0</v>
      </c>
      <c r="I48" s="4">
        <f>SR_Jul_Aug!I49</f>
        <v>0</v>
      </c>
      <c r="J48" s="4">
        <f>SR_Jul_Aug!J49</f>
        <v>0</v>
      </c>
      <c r="K48" s="4">
        <f>SR_Jul_Aug!K49</f>
        <v>0</v>
      </c>
      <c r="L48" s="4">
        <f>SR_Jul_Aug!L49</f>
        <v>0</v>
      </c>
      <c r="M48" s="4">
        <f>SR_Jul_Aug!M49</f>
        <v>0</v>
      </c>
      <c r="N48" s="4">
        <f t="shared" si="5"/>
        <v>0</v>
      </c>
    </row>
    <row r="49" spans="1:14" x14ac:dyDescent="0.25">
      <c r="A49" s="3" t="s">
        <v>37</v>
      </c>
      <c r="B49" s="3" t="s">
        <v>38</v>
      </c>
      <c r="C49" s="4">
        <v>2050282</v>
      </c>
      <c r="D49" s="4">
        <f>SR_Jul_Aug!D50</f>
        <v>0</v>
      </c>
      <c r="E49" s="5">
        <f t="shared" si="3"/>
        <v>0</v>
      </c>
      <c r="F49" s="4">
        <f>SR_Jul_Aug!F50</f>
        <v>0</v>
      </c>
      <c r="G49" s="4">
        <f>SR_Jul_Aug!G50</f>
        <v>0</v>
      </c>
      <c r="H49" s="4">
        <f>SR_Jul_Aug!H50</f>
        <v>0</v>
      </c>
      <c r="I49" s="4">
        <f>SR_Jul_Aug!I50</f>
        <v>0</v>
      </c>
      <c r="J49" s="4">
        <f>SR_Jul_Aug!J50</f>
        <v>0</v>
      </c>
      <c r="K49" s="4">
        <f>SR_Jul_Aug!K50</f>
        <v>0</v>
      </c>
      <c r="L49" s="4">
        <f>SR_Jul_Aug!L50</f>
        <v>0</v>
      </c>
      <c r="M49" s="4">
        <f>SR_Jul_Aug!M50</f>
        <v>0</v>
      </c>
      <c r="N49" s="4">
        <f t="shared" si="5"/>
        <v>0</v>
      </c>
    </row>
    <row r="50" spans="1:14" x14ac:dyDescent="0.25">
      <c r="A50" s="3" t="s">
        <v>39</v>
      </c>
      <c r="B50" s="3" t="s">
        <v>40</v>
      </c>
      <c r="C50" s="4">
        <v>7355075</v>
      </c>
      <c r="D50" s="4">
        <f>SR_Jul_Aug!D51</f>
        <v>0</v>
      </c>
      <c r="E50" s="5">
        <f t="shared" si="3"/>
        <v>0</v>
      </c>
      <c r="F50" s="4">
        <f>SR_Jul_Aug!F51</f>
        <v>0</v>
      </c>
      <c r="G50" s="4">
        <f>SR_Jul_Aug!G51</f>
        <v>0</v>
      </c>
      <c r="H50" s="4">
        <f>SR_Jul_Aug!H51</f>
        <v>0</v>
      </c>
      <c r="I50" s="4">
        <f>SR_Jul_Aug!I51</f>
        <v>0</v>
      </c>
      <c r="J50" s="4">
        <f>SR_Jul_Aug!J51</f>
        <v>0</v>
      </c>
      <c r="K50" s="4">
        <f>SR_Jul_Aug!K51</f>
        <v>0</v>
      </c>
      <c r="L50" s="4">
        <f>SR_Jul_Aug!L51</f>
        <v>0</v>
      </c>
      <c r="M50" s="4">
        <f>SR_Jul_Aug!M51</f>
        <v>0</v>
      </c>
      <c r="N50" s="4">
        <f t="shared" si="5"/>
        <v>0</v>
      </c>
    </row>
    <row r="51" spans="1:14" x14ac:dyDescent="0.25">
      <c r="A51" s="3" t="s">
        <v>41</v>
      </c>
      <c r="B51" s="3" t="s">
        <v>42</v>
      </c>
      <c r="C51" s="4">
        <v>1406434</v>
      </c>
      <c r="D51" s="4">
        <f>SR_Jun!D41</f>
        <v>0</v>
      </c>
      <c r="E51" s="5">
        <f t="shared" si="3"/>
        <v>0</v>
      </c>
      <c r="F51" s="4">
        <f>SR_Jun!F41</f>
        <v>0</v>
      </c>
      <c r="G51" s="4">
        <f>SR_Jun!G41</f>
        <v>0</v>
      </c>
      <c r="H51" s="4">
        <f>SR_Jun!H41</f>
        <v>0</v>
      </c>
      <c r="I51" s="4">
        <f>SR_Jun!I41</f>
        <v>0</v>
      </c>
      <c r="J51" s="4">
        <f>SR_Jun!J41</f>
        <v>0</v>
      </c>
      <c r="K51" s="4">
        <f>SR_Jun!K41</f>
        <v>0</v>
      </c>
      <c r="L51" s="4">
        <f>SR_Jun!L41</f>
        <v>0</v>
      </c>
      <c r="M51" s="4">
        <f>SR_Jun!M41</f>
        <v>0</v>
      </c>
      <c r="N51" s="4">
        <f t="shared" si="5"/>
        <v>0</v>
      </c>
    </row>
    <row r="52" spans="1:14" x14ac:dyDescent="0.25">
      <c r="A52" s="3" t="s">
        <v>16</v>
      </c>
      <c r="B52" s="3"/>
      <c r="C52" s="4">
        <f>SUM(C39:C51)</f>
        <v>49974315</v>
      </c>
      <c r="D52" s="4">
        <f>SUM(D39:D51)</f>
        <v>0</v>
      </c>
      <c r="E52" s="5">
        <f t="shared" si="3"/>
        <v>0</v>
      </c>
      <c r="F52" s="4">
        <f>SUM(F39:F51)</f>
        <v>0</v>
      </c>
      <c r="G52" s="4">
        <f t="shared" ref="G52:M52" si="6">SUM(G39:G51)</f>
        <v>0</v>
      </c>
      <c r="H52" s="4">
        <f t="shared" si="6"/>
        <v>0</v>
      </c>
      <c r="I52" s="4">
        <f t="shared" si="6"/>
        <v>0</v>
      </c>
      <c r="J52" s="4">
        <f t="shared" si="6"/>
        <v>0</v>
      </c>
      <c r="K52" s="4">
        <f t="shared" si="6"/>
        <v>0</v>
      </c>
      <c r="L52" s="4">
        <f t="shared" si="6"/>
        <v>0</v>
      </c>
      <c r="M52" s="4">
        <f t="shared" si="6"/>
        <v>0</v>
      </c>
      <c r="N52" s="4">
        <f t="shared" si="5"/>
        <v>0</v>
      </c>
    </row>
  </sheetData>
  <mergeCells count="21">
    <mergeCell ref="I2:N2"/>
    <mergeCell ref="A20:A21"/>
    <mergeCell ref="B20:B21"/>
    <mergeCell ref="C20:C21"/>
    <mergeCell ref="D20:E20"/>
    <mergeCell ref="F20:G20"/>
    <mergeCell ref="H20:H21"/>
    <mergeCell ref="I20:N20"/>
    <mergeCell ref="A2:A3"/>
    <mergeCell ref="B2:B3"/>
    <mergeCell ref="C2:C3"/>
    <mergeCell ref="D2:E2"/>
    <mergeCell ref="F2:G2"/>
    <mergeCell ref="H2:H3"/>
    <mergeCell ref="I37:N37"/>
    <mergeCell ref="A37:A38"/>
    <mergeCell ref="B37:B38"/>
    <mergeCell ref="C37:C38"/>
    <mergeCell ref="D37:E37"/>
    <mergeCell ref="F37:G37"/>
    <mergeCell ref="H37:H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2" workbookViewId="0">
      <selection activeCell="F12" sqref="F12"/>
    </sheetView>
  </sheetViews>
  <sheetFormatPr defaultRowHeight="15" x14ac:dyDescent="0.25"/>
  <cols>
    <col min="14" max="14" width="11.5703125" customWidth="1"/>
    <col min="15" max="15" width="11" customWidth="1"/>
    <col min="16" max="16" width="11.85546875" customWidth="1"/>
  </cols>
  <sheetData>
    <row r="1" spans="1:17" ht="17.25" customHeight="1" x14ac:dyDescent="0.25">
      <c r="A1" s="56" t="s">
        <v>0</v>
      </c>
      <c r="B1" s="57" t="s">
        <v>44</v>
      </c>
      <c r="C1" s="57" t="s">
        <v>45</v>
      </c>
      <c r="D1" s="67" t="s">
        <v>46</v>
      </c>
      <c r="E1" s="47" t="s">
        <v>2</v>
      </c>
      <c r="F1" s="69" t="s">
        <v>3</v>
      </c>
      <c r="G1" s="69"/>
      <c r="H1" s="56" t="s">
        <v>4</v>
      </c>
      <c r="I1" s="56"/>
      <c r="J1" s="56" t="s">
        <v>5</v>
      </c>
      <c r="K1" s="61" t="s">
        <v>47</v>
      </c>
      <c r="L1" s="63"/>
      <c r="M1" s="63"/>
      <c r="N1" s="63"/>
      <c r="O1" s="62"/>
      <c r="P1" s="56" t="s">
        <v>16</v>
      </c>
      <c r="Q1" s="56" t="s">
        <v>48</v>
      </c>
    </row>
    <row r="2" spans="1:17" ht="42" customHeight="1" x14ac:dyDescent="0.25">
      <c r="A2" s="56"/>
      <c r="B2" s="58"/>
      <c r="C2" s="58"/>
      <c r="D2" s="68"/>
      <c r="E2" s="48"/>
      <c r="F2" s="25" t="s">
        <v>7</v>
      </c>
      <c r="G2" s="25" t="s">
        <v>8</v>
      </c>
      <c r="H2" s="23" t="s">
        <v>9</v>
      </c>
      <c r="I2" s="26" t="s">
        <v>10</v>
      </c>
      <c r="J2" s="56"/>
      <c r="K2" s="24" t="s">
        <v>11</v>
      </c>
      <c r="L2" s="24" t="s">
        <v>12</v>
      </c>
      <c r="M2" s="24" t="s">
        <v>13</v>
      </c>
      <c r="N2" s="27" t="s">
        <v>14</v>
      </c>
      <c r="O2" s="23" t="s">
        <v>15</v>
      </c>
      <c r="P2" s="56"/>
      <c r="Q2" s="56"/>
    </row>
    <row r="3" spans="1:17" ht="15" customHeight="1" x14ac:dyDescent="0.25">
      <c r="A3" s="3" t="s">
        <v>23</v>
      </c>
      <c r="B3" s="3" t="s">
        <v>308</v>
      </c>
      <c r="C3" s="7" t="e">
        <f>VLOOKUP(B3,'Sheet2 (2)'!$C$1:$D$349,2,FALSE)</f>
        <v>#N/A</v>
      </c>
      <c r="D3" s="16"/>
      <c r="E3" s="13"/>
      <c r="F3" s="4">
        <v>165</v>
      </c>
      <c r="G3" s="14"/>
      <c r="H3" s="4">
        <v>142</v>
      </c>
      <c r="I3" s="4">
        <v>32</v>
      </c>
      <c r="J3" s="4"/>
      <c r="K3" s="4"/>
      <c r="L3" s="4"/>
      <c r="M3" s="4"/>
      <c r="N3" s="4"/>
      <c r="O3" s="4"/>
      <c r="P3" s="4">
        <f t="shared" ref="P3:P4" si="0">SUM(K3:O3)</f>
        <v>0</v>
      </c>
      <c r="Q3" s="3"/>
    </row>
    <row r="4" spans="1:17" ht="15" customHeight="1" x14ac:dyDescent="0.25">
      <c r="A4" s="3" t="s">
        <v>23</v>
      </c>
      <c r="B4" s="3" t="s">
        <v>143</v>
      </c>
      <c r="C4" s="7" t="str">
        <f>VLOOKUP(B4,'Sheet2 (2)'!$C$1:$D$349,2,FALSE)</f>
        <v>MMR004006</v>
      </c>
      <c r="D4" s="16">
        <v>42206</v>
      </c>
      <c r="E4" s="13">
        <v>42540</v>
      </c>
      <c r="F4" s="4">
        <v>416</v>
      </c>
      <c r="G4" s="14">
        <f t="shared" ref="G4" si="1">F4/E4*100</f>
        <v>0.97790314997649275</v>
      </c>
      <c r="H4" s="4">
        <v>104</v>
      </c>
      <c r="I4" s="4">
        <v>106</v>
      </c>
      <c r="J4" s="4">
        <v>1</v>
      </c>
      <c r="K4" s="4"/>
      <c r="L4" s="4"/>
      <c r="M4" s="4"/>
      <c r="N4" s="4"/>
      <c r="O4" s="4"/>
      <c r="P4" s="4">
        <f t="shared" si="0"/>
        <v>0</v>
      </c>
      <c r="Q4" s="3"/>
    </row>
    <row r="5" spans="1:17" x14ac:dyDescent="0.25">
      <c r="A5" t="s">
        <v>756</v>
      </c>
      <c r="F5" s="6">
        <f>SUM(F3:F4)</f>
        <v>581</v>
      </c>
      <c r="G5" s="6">
        <f t="shared" ref="G5:P5" si="2">SUM(G3:G4)</f>
        <v>0.97790314997649275</v>
      </c>
      <c r="H5" s="6">
        <f t="shared" si="2"/>
        <v>246</v>
      </c>
      <c r="I5" s="6">
        <f t="shared" si="2"/>
        <v>138</v>
      </c>
      <c r="J5" s="6">
        <f t="shared" si="2"/>
        <v>1</v>
      </c>
      <c r="K5" s="6">
        <f t="shared" si="2"/>
        <v>0</v>
      </c>
      <c r="L5" s="6">
        <f t="shared" si="2"/>
        <v>0</v>
      </c>
      <c r="M5" s="6">
        <f t="shared" si="2"/>
        <v>0</v>
      </c>
      <c r="N5" s="6">
        <f t="shared" si="2"/>
        <v>0</v>
      </c>
      <c r="O5" s="6">
        <f t="shared" si="2"/>
        <v>0</v>
      </c>
      <c r="P5" s="6">
        <f t="shared" si="2"/>
        <v>0</v>
      </c>
    </row>
    <row r="6" spans="1:17" x14ac:dyDescent="0.25">
      <c r="F6" s="6"/>
      <c r="G6" s="6"/>
      <c r="H6" s="6"/>
      <c r="I6" s="6"/>
      <c r="J6" s="6"/>
      <c r="K6" s="6"/>
      <c r="L6" s="6"/>
      <c r="M6" s="6"/>
      <c r="N6" s="6"/>
      <c r="O6" s="6"/>
      <c r="P6" s="6"/>
    </row>
    <row r="7" spans="1:17" ht="15" customHeight="1" x14ac:dyDescent="0.25">
      <c r="A7" s="3" t="s">
        <v>25</v>
      </c>
      <c r="B7" s="3" t="s">
        <v>74</v>
      </c>
      <c r="C7" s="7" t="str">
        <f>VLOOKUP(B7,'Sheet2 (2)'!$C$1:$D$349,2,FALSE)</f>
        <v>MMR017006</v>
      </c>
      <c r="D7" s="16">
        <v>42218</v>
      </c>
      <c r="E7" s="13">
        <v>193775</v>
      </c>
      <c r="F7" s="4">
        <v>59985</v>
      </c>
      <c r="G7" s="14">
        <f t="shared" ref="G7" si="3">F7/E7*100</f>
        <v>30.956005676686882</v>
      </c>
      <c r="H7" s="4">
        <v>14</v>
      </c>
      <c r="I7" s="4">
        <v>15092</v>
      </c>
      <c r="J7" s="4">
        <v>3</v>
      </c>
      <c r="K7" s="4">
        <v>36450</v>
      </c>
      <c r="L7" s="4"/>
      <c r="M7" s="4"/>
      <c r="N7" s="4"/>
      <c r="O7" s="4"/>
      <c r="P7" s="4">
        <f t="shared" ref="P7" si="4">SUM(K7:O7)</f>
        <v>36450</v>
      </c>
      <c r="Q7" s="4" t="s">
        <v>75</v>
      </c>
    </row>
    <row r="8" spans="1:17" x14ac:dyDescent="0.25">
      <c r="A8" s="3" t="s">
        <v>25</v>
      </c>
      <c r="B8" s="3" t="s">
        <v>307</v>
      </c>
      <c r="C8" s="7" t="e">
        <f>VLOOKUP(B8,'Sheet2 (2)'!$C$1:$D$349,2,FALSE)</f>
        <v>#N/A</v>
      </c>
      <c r="D8" s="16"/>
      <c r="E8" s="13"/>
      <c r="F8" s="4">
        <v>653</v>
      </c>
      <c r="G8" s="14"/>
      <c r="H8" s="4"/>
      <c r="I8" s="4">
        <v>165</v>
      </c>
      <c r="J8" s="4"/>
      <c r="K8" s="4">
        <v>153000</v>
      </c>
      <c r="L8" s="4"/>
      <c r="M8" s="4"/>
      <c r="N8" s="4">
        <v>406500</v>
      </c>
      <c r="O8" s="4"/>
      <c r="P8" s="4">
        <f t="shared" ref="P8" si="5">SUM(K8:O8)</f>
        <v>559500</v>
      </c>
      <c r="Q8" s="3"/>
    </row>
    <row r="9" spans="1:17" x14ac:dyDescent="0.25">
      <c r="A9" s="40" t="s">
        <v>757</v>
      </c>
      <c r="F9" s="6">
        <f>SUM(F7:F8)</f>
        <v>60638</v>
      </c>
      <c r="G9" s="6">
        <f t="shared" ref="G9:P9" si="6">SUM(G7:G8)</f>
        <v>30.956005676686882</v>
      </c>
      <c r="H9" s="6">
        <f t="shared" si="6"/>
        <v>14</v>
      </c>
      <c r="I9" s="6">
        <f>SUM(I7:I8)</f>
        <v>15257</v>
      </c>
      <c r="J9" s="6">
        <f t="shared" si="6"/>
        <v>3</v>
      </c>
      <c r="K9" s="6">
        <f t="shared" si="6"/>
        <v>189450</v>
      </c>
      <c r="L9" s="6">
        <f t="shared" si="6"/>
        <v>0</v>
      </c>
      <c r="M9" s="6">
        <f t="shared" si="6"/>
        <v>0</v>
      </c>
      <c r="N9" s="6">
        <f t="shared" si="6"/>
        <v>406500</v>
      </c>
      <c r="O9" s="6">
        <f t="shared" si="6"/>
        <v>0</v>
      </c>
      <c r="P9" s="6">
        <f t="shared" si="6"/>
        <v>595950</v>
      </c>
    </row>
    <row r="11" spans="1:17" x14ac:dyDescent="0.25">
      <c r="A11" s="3" t="s">
        <v>39</v>
      </c>
      <c r="B11" s="3" t="s">
        <v>175</v>
      </c>
      <c r="C11" s="7" t="str">
        <f>VLOOKUP(B11,'Sheet2 (2)'!$C$1:$D$349,2,FALSE)</f>
        <v>MMR013005</v>
      </c>
      <c r="D11" s="3"/>
      <c r="E11" s="17">
        <v>277165</v>
      </c>
      <c r="F11" s="13">
        <v>55478</v>
      </c>
      <c r="G11" s="14">
        <f t="shared" ref="G11" si="7">F11/E11*100</f>
        <v>20.01623581621056</v>
      </c>
      <c r="H11" s="3"/>
      <c r="I11" s="13">
        <v>13903</v>
      </c>
      <c r="J11" s="3"/>
      <c r="K11" s="3"/>
      <c r="L11" s="3"/>
      <c r="M11" s="3"/>
      <c r="N11" s="3">
        <v>9170640</v>
      </c>
      <c r="O11" s="3"/>
      <c r="P11" s="4">
        <f t="shared" ref="P11:P12" si="8">SUM(K11:O11)</f>
        <v>9170640</v>
      </c>
      <c r="Q11" s="3"/>
    </row>
    <row r="12" spans="1:17" x14ac:dyDescent="0.25">
      <c r="A12" s="3" t="s">
        <v>39</v>
      </c>
      <c r="B12" s="3" t="s">
        <v>309</v>
      </c>
      <c r="C12" s="7" t="e">
        <f>VLOOKUP(B12,'Sheet2 (2)'!$C$1:$D$349,2,FALSE)</f>
        <v>#N/A</v>
      </c>
      <c r="D12" s="3"/>
      <c r="E12" s="17"/>
      <c r="F12" s="13">
        <v>2133</v>
      </c>
      <c r="G12" s="14"/>
      <c r="H12" s="3"/>
      <c r="I12" s="13">
        <v>671</v>
      </c>
      <c r="J12" s="3"/>
      <c r="K12" s="3"/>
      <c r="L12" s="3"/>
      <c r="M12" s="3"/>
      <c r="N12" s="3"/>
      <c r="O12" s="3"/>
      <c r="P12" s="4">
        <f t="shared" si="8"/>
        <v>0</v>
      </c>
      <c r="Q12" s="3"/>
    </row>
    <row r="13" spans="1:17" x14ac:dyDescent="0.25">
      <c r="A13" s="40" t="s">
        <v>16</v>
      </c>
      <c r="F13" s="6">
        <f>SUM(F11:F12)</f>
        <v>57611</v>
      </c>
      <c r="G13" s="6">
        <f t="shared" ref="G13:P13" si="9">SUM(G11:G12)</f>
        <v>20.01623581621056</v>
      </c>
      <c r="H13" s="6">
        <f t="shared" si="9"/>
        <v>0</v>
      </c>
      <c r="I13" s="6">
        <f t="shared" si="9"/>
        <v>14574</v>
      </c>
      <c r="J13" s="6">
        <f t="shared" si="9"/>
        <v>0</v>
      </c>
      <c r="K13" s="6">
        <f t="shared" si="9"/>
        <v>0</v>
      </c>
      <c r="L13" s="6">
        <f t="shared" si="9"/>
        <v>0</v>
      </c>
      <c r="M13" s="6">
        <f t="shared" si="9"/>
        <v>0</v>
      </c>
      <c r="N13" s="6">
        <f t="shared" si="9"/>
        <v>9170640</v>
      </c>
      <c r="O13" s="6">
        <f t="shared" si="9"/>
        <v>0</v>
      </c>
      <c r="P13" s="6">
        <f t="shared" si="9"/>
        <v>9170640</v>
      </c>
    </row>
    <row r="16" spans="1:17" x14ac:dyDescent="0.25">
      <c r="B16">
        <v>206</v>
      </c>
    </row>
    <row r="17" spans="2:2" x14ac:dyDescent="0.25">
      <c r="B17">
        <v>5467</v>
      </c>
    </row>
    <row r="18" spans="2:2" x14ac:dyDescent="0.25">
      <c r="B18">
        <v>3156</v>
      </c>
    </row>
    <row r="19" spans="2:2" x14ac:dyDescent="0.25">
      <c r="B19">
        <v>158</v>
      </c>
    </row>
    <row r="20" spans="2:2" x14ac:dyDescent="0.25">
      <c r="B20">
        <v>281</v>
      </c>
    </row>
    <row r="21" spans="2:2" x14ac:dyDescent="0.25">
      <c r="B21">
        <v>15092</v>
      </c>
    </row>
    <row r="22" spans="2:2" x14ac:dyDescent="0.25">
      <c r="B22">
        <v>11854</v>
      </c>
    </row>
    <row r="23" spans="2:2" x14ac:dyDescent="0.25">
      <c r="B23">
        <v>11266</v>
      </c>
    </row>
    <row r="24" spans="2:2" x14ac:dyDescent="0.25">
      <c r="B24">
        <v>8816</v>
      </c>
    </row>
    <row r="25" spans="2:2" x14ac:dyDescent="0.25">
      <c r="B25">
        <v>6175</v>
      </c>
    </row>
    <row r="26" spans="2:2" x14ac:dyDescent="0.25">
      <c r="B26">
        <v>14024</v>
      </c>
    </row>
    <row r="27" spans="2:2" x14ac:dyDescent="0.25">
      <c r="B27">
        <v>2576</v>
      </c>
    </row>
    <row r="28" spans="2:2" x14ac:dyDescent="0.25">
      <c r="B28">
        <v>17505</v>
      </c>
    </row>
    <row r="29" spans="2:2" x14ac:dyDescent="0.25">
      <c r="B29">
        <v>2685</v>
      </c>
    </row>
    <row r="30" spans="2:2" x14ac:dyDescent="0.25">
      <c r="B30">
        <v>4689</v>
      </c>
    </row>
    <row r="31" spans="2:2" x14ac:dyDescent="0.25">
      <c r="B31">
        <v>11100</v>
      </c>
    </row>
    <row r="32" spans="2:2" x14ac:dyDescent="0.25">
      <c r="B32">
        <v>1766</v>
      </c>
    </row>
    <row r="33" spans="2:2" x14ac:dyDescent="0.25">
      <c r="B33">
        <v>1928</v>
      </c>
    </row>
    <row r="34" spans="2:2" x14ac:dyDescent="0.25">
      <c r="B34">
        <v>165</v>
      </c>
    </row>
    <row r="35" spans="2:2" x14ac:dyDescent="0.25">
      <c r="B35">
        <f>SUM(B16:B34)</f>
        <v>118909</v>
      </c>
    </row>
  </sheetData>
  <mergeCells count="11">
    <mergeCell ref="H1:I1"/>
    <mergeCell ref="J1:J2"/>
    <mergeCell ref="K1:O1"/>
    <mergeCell ref="P1:P2"/>
    <mergeCell ref="Q1:Q2"/>
    <mergeCell ref="F1:G1"/>
    <mergeCell ref="A1:A2"/>
    <mergeCell ref="B1:B2"/>
    <mergeCell ref="C1:C2"/>
    <mergeCell ref="D1:D2"/>
    <mergeCell ref="E1:E2"/>
  </mergeCells>
  <dataValidations count="2">
    <dataValidation type="list" allowBlank="1" showInputMessage="1" showErrorMessage="1" sqref="B3:B4 B7:B8">
      <formula1>INDIRECT(A3)</formula1>
    </dataValidation>
    <dataValidation type="list" allowBlank="1" showInputMessage="1" showErrorMessage="1" sqref="A3:A4 A7:A8 A11:A12">
      <formula1>SR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SR_Total</vt:lpstr>
      <vt:lpstr>Tsp_Total</vt:lpstr>
      <vt:lpstr>SR_Jul_Aug</vt:lpstr>
      <vt:lpstr>Tsp_Jul_Aug</vt:lpstr>
      <vt:lpstr>SR_Jun</vt:lpstr>
      <vt:lpstr>Tsp_Jun</vt:lpstr>
      <vt:lpstr>Sheet2 (2)</vt:lpstr>
      <vt:lpstr>Checking</vt:lpstr>
      <vt:lpstr>Sheet2</vt:lpstr>
      <vt:lpstr>Ayeyarwady</vt:lpstr>
      <vt:lpstr>Bago</vt:lpstr>
      <vt:lpstr>Chin</vt:lpstr>
      <vt:lpstr>Kachin</vt:lpstr>
      <vt:lpstr>Kayah</vt:lpstr>
      <vt:lpstr>Kayin</vt:lpstr>
      <vt:lpstr>Magway</vt:lpstr>
      <vt:lpstr>Mandalay</vt:lpstr>
      <vt:lpstr>Mon</vt:lpstr>
      <vt:lpstr>Tsp_Jul_Aug!Print_Area</vt:lpstr>
      <vt:lpstr>Tsp_Total!Print_Area</vt:lpstr>
      <vt:lpstr>Tsp_Jul_Aug!Print_Titles</vt:lpstr>
      <vt:lpstr>Tsp_Total!Print_Titles</vt:lpstr>
      <vt:lpstr>Rakhine</vt:lpstr>
      <vt:lpstr>Sagaing</vt:lpstr>
      <vt:lpstr>Shan</vt:lpstr>
      <vt:lpstr>'Sheet2 (2)'!SR</vt:lpstr>
      <vt:lpstr>Tanintharyi</vt:lpstr>
      <vt:lpstr>Yangon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Curran</dc:creator>
  <cp:lastModifiedBy>Paul Curran</cp:lastModifiedBy>
  <cp:lastPrinted>2015-08-18T11:17:11Z</cp:lastPrinted>
  <dcterms:created xsi:type="dcterms:W3CDTF">2015-08-14T06:08:58Z</dcterms:created>
  <dcterms:modified xsi:type="dcterms:W3CDTF">2015-08-18T11:32:15Z</dcterms:modified>
</cp:coreProperties>
</file>