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ena\Dropbox\WFP Myanmar FSP mapping\SOP\"/>
    </mc:Choice>
  </mc:AlternateContent>
  <xr:revisionPtr revIDLastSave="0" documentId="13_ncr:1_{1577BA17-1E87-4AE6-B78D-F298F7DF0B5F}" xr6:coauthVersionLast="45" xr6:coauthVersionMax="45" xr10:uidLastSave="{00000000-0000-0000-0000-000000000000}"/>
  <bookViews>
    <workbookView xWindow="28680" yWindow="-120" windowWidth="29040" windowHeight="15840" xr2:uid="{B54BA0C1-BCBD-4DC8-A89E-4174AFDC3849}"/>
  </bookViews>
  <sheets>
    <sheet name="TS dataset (web version)" sheetId="1" r:id="rId1"/>
  </sheets>
  <definedNames>
    <definedName name="_01_States">#REF!</definedName>
    <definedName name="_xlnm._FilterDatabase" localSheetId="0" hidden="1">'TS dataset (web version)'!$A$4:$AL$338</definedName>
    <definedName name="_Key1">#REF!</definedName>
    <definedName name="_Sort">#REF!</definedName>
    <definedName name="aa">#REF!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4" i="1" l="1"/>
  <c r="H334" i="1" s="1"/>
  <c r="K329" i="1"/>
  <c r="I328" i="1"/>
  <c r="J326" i="1"/>
  <c r="K323" i="1"/>
  <c r="K322" i="1"/>
  <c r="L322" i="1"/>
  <c r="K317" i="1"/>
  <c r="L316" i="1"/>
  <c r="K311" i="1"/>
  <c r="L310" i="1"/>
  <c r="J308" i="1"/>
  <c r="K307" i="1"/>
  <c r="I305" i="1"/>
  <c r="K305" i="1"/>
  <c r="K303" i="1"/>
  <c r="I301" i="1"/>
  <c r="K299" i="1"/>
  <c r="K297" i="1"/>
  <c r="L296" i="1"/>
  <c r="I295" i="1"/>
  <c r="I293" i="1"/>
  <c r="I291" i="1"/>
  <c r="J290" i="1"/>
  <c r="J288" i="1"/>
  <c r="I287" i="1"/>
  <c r="J286" i="1"/>
  <c r="I284" i="1"/>
  <c r="H284" i="1" s="1"/>
  <c r="L281" i="1"/>
  <c r="I278" i="1"/>
  <c r="L275" i="1"/>
  <c r="I274" i="1"/>
  <c r="J273" i="1"/>
  <c r="I271" i="1"/>
  <c r="H271" i="1" s="1"/>
  <c r="K269" i="1"/>
  <c r="K263" i="1"/>
  <c r="L259" i="1"/>
  <c r="J257" i="1"/>
  <c r="L255" i="1"/>
  <c r="L253" i="1"/>
  <c r="I252" i="1"/>
  <c r="I251" i="1"/>
  <c r="J251" i="1"/>
  <c r="K250" i="1"/>
  <c r="J249" i="1"/>
  <c r="J241" i="1"/>
  <c r="I240" i="1"/>
  <c r="K240" i="1"/>
  <c r="L239" i="1"/>
  <c r="K239" i="1"/>
  <c r="L238" i="1"/>
  <c r="I236" i="1"/>
  <c r="K234" i="1"/>
  <c r="L233" i="1"/>
  <c r="I232" i="1"/>
  <c r="J231" i="1"/>
  <c r="L230" i="1"/>
  <c r="L229" i="1"/>
  <c r="I226" i="1"/>
  <c r="J226" i="1"/>
  <c r="J225" i="1"/>
  <c r="L220" i="1"/>
  <c r="J219" i="1"/>
  <c r="L217" i="1"/>
  <c r="I214" i="1"/>
  <c r="J214" i="1"/>
  <c r="J213" i="1"/>
  <c r="K212" i="1"/>
  <c r="K211" i="1"/>
  <c r="I209" i="1"/>
  <c r="L207" i="1"/>
  <c r="L205" i="1"/>
  <c r="K203" i="1"/>
  <c r="J203" i="1"/>
  <c r="K201" i="1"/>
  <c r="I198" i="1"/>
  <c r="J197" i="1"/>
  <c r="L195" i="1"/>
  <c r="I192" i="1"/>
  <c r="K191" i="1"/>
  <c r="J191" i="1"/>
  <c r="K189" i="1"/>
  <c r="I186" i="1"/>
  <c r="J185" i="1"/>
  <c r="L183" i="1"/>
  <c r="I180" i="1"/>
  <c r="K179" i="1"/>
  <c r="J179" i="1"/>
  <c r="K177" i="1"/>
  <c r="I174" i="1"/>
  <c r="J173" i="1"/>
  <c r="L171" i="1"/>
  <c r="J167" i="1"/>
  <c r="I167" i="1"/>
  <c r="J166" i="1"/>
  <c r="J161" i="1"/>
  <c r="I161" i="1"/>
  <c r="K160" i="1"/>
  <c r="L159" i="1"/>
  <c r="L158" i="1"/>
  <c r="I157" i="1"/>
  <c r="I156" i="1"/>
  <c r="G156" i="1" s="1"/>
  <c r="K155" i="1"/>
  <c r="K154" i="1"/>
  <c r="I153" i="1"/>
  <c r="K149" i="1"/>
  <c r="I149" i="1"/>
  <c r="J148" i="1"/>
  <c r="K147" i="1"/>
  <c r="L146" i="1"/>
  <c r="I143" i="1"/>
  <c r="J142" i="1"/>
  <c r="K141" i="1"/>
  <c r="L140" i="1"/>
  <c r="I140" i="1"/>
  <c r="I137" i="1"/>
  <c r="J136" i="1"/>
  <c r="J135" i="1"/>
  <c r="L134" i="1"/>
  <c r="K131" i="1"/>
  <c r="J130" i="1"/>
  <c r="K129" i="1"/>
  <c r="I128" i="1"/>
  <c r="L128" i="1"/>
  <c r="I125" i="1"/>
  <c r="J124" i="1"/>
  <c r="J123" i="1"/>
  <c r="L122" i="1"/>
  <c r="K119" i="1"/>
  <c r="J118" i="1"/>
  <c r="J117" i="1"/>
  <c r="K116" i="1"/>
  <c r="L116" i="1"/>
  <c r="L115" i="1"/>
  <c r="I113" i="1"/>
  <c r="L111" i="1"/>
  <c r="K111" i="1"/>
  <c r="K110" i="1"/>
  <c r="L109" i="1"/>
  <c r="I107" i="1"/>
  <c r="K105" i="1"/>
  <c r="K104" i="1"/>
  <c r="L103" i="1"/>
  <c r="K101" i="1"/>
  <c r="J99" i="1"/>
  <c r="K99" i="1"/>
  <c r="K98" i="1"/>
  <c r="L97" i="1"/>
  <c r="I95" i="1"/>
  <c r="L93" i="1"/>
  <c r="K93" i="1"/>
  <c r="I92" i="1"/>
  <c r="K92" i="1"/>
  <c r="K90" i="1"/>
  <c r="J89" i="1"/>
  <c r="L89" i="1"/>
  <c r="I88" i="1"/>
  <c r="J87" i="1"/>
  <c r="K84" i="1"/>
  <c r="J82" i="1"/>
  <c r="I81" i="1"/>
  <c r="I79" i="1"/>
  <c r="K76" i="1"/>
  <c r="I73" i="1"/>
  <c r="L70" i="1"/>
  <c r="I67" i="1"/>
  <c r="L64" i="1"/>
  <c r="I61" i="1"/>
  <c r="K58" i="1"/>
  <c r="I55" i="1"/>
  <c r="L52" i="1"/>
  <c r="L49" i="1"/>
  <c r="K47" i="1"/>
  <c r="L46" i="1"/>
  <c r="J42" i="1"/>
  <c r="J38" i="1"/>
  <c r="L37" i="1"/>
  <c r="I36" i="1"/>
  <c r="K34" i="1"/>
  <c r="K30" i="1"/>
  <c r="K28" i="1"/>
  <c r="I27" i="1"/>
  <c r="L24" i="1"/>
  <c r="K23" i="1"/>
  <c r="F19" i="1"/>
  <c r="F17" i="1"/>
  <c r="L16" i="1"/>
  <c r="F16" i="1"/>
  <c r="L15" i="1"/>
  <c r="I14" i="1"/>
  <c r="I13" i="1"/>
  <c r="J12" i="1"/>
  <c r="K11" i="1"/>
  <c r="I10" i="1"/>
  <c r="H10" i="1" s="1"/>
  <c r="F9" i="1"/>
  <c r="J8" i="1"/>
  <c r="I7" i="1"/>
  <c r="H7" i="1" s="1"/>
  <c r="F6" i="1"/>
  <c r="J5" i="1"/>
  <c r="H293" i="1" l="1"/>
  <c r="G293" i="1"/>
  <c r="H278" i="1"/>
  <c r="G278" i="1"/>
  <c r="G27" i="1"/>
  <c r="H27" i="1"/>
  <c r="J281" i="1"/>
  <c r="L18" i="1"/>
  <c r="K32" i="1"/>
  <c r="L47" i="1"/>
  <c r="I110" i="1"/>
  <c r="G110" i="1" s="1"/>
  <c r="I118" i="1"/>
  <c r="G118" i="1" s="1"/>
  <c r="L119" i="1"/>
  <c r="I124" i="1"/>
  <c r="I136" i="1"/>
  <c r="K143" i="1"/>
  <c r="K150" i="1"/>
  <c r="J151" i="1"/>
  <c r="J154" i="1"/>
  <c r="K230" i="1"/>
  <c r="K233" i="1"/>
  <c r="J240" i="1"/>
  <c r="L243" i="1"/>
  <c r="I250" i="1"/>
  <c r="G250" i="1" s="1"/>
  <c r="K260" i="1"/>
  <c r="L269" i="1"/>
  <c r="I272" i="1"/>
  <c r="K282" i="1"/>
  <c r="K291" i="1"/>
  <c r="I300" i="1"/>
  <c r="G300" i="1" s="1"/>
  <c r="I307" i="1"/>
  <c r="K313" i="1"/>
  <c r="L317" i="1"/>
  <c r="J323" i="1"/>
  <c r="I325" i="1"/>
  <c r="H325" i="1" s="1"/>
  <c r="J328" i="1"/>
  <c r="L334" i="1"/>
  <c r="K37" i="1"/>
  <c r="K40" i="1"/>
  <c r="L92" i="1"/>
  <c r="K5" i="1"/>
  <c r="J23" i="1"/>
  <c r="J24" i="1"/>
  <c r="I29" i="1"/>
  <c r="H29" i="1" s="1"/>
  <c r="L30" i="1"/>
  <c r="J39" i="1"/>
  <c r="J41" i="1"/>
  <c r="L42" i="1"/>
  <c r="L55" i="1"/>
  <c r="K64" i="1"/>
  <c r="L83" i="1"/>
  <c r="J93" i="1"/>
  <c r="I105" i="1"/>
  <c r="H105" i="1" s="1"/>
  <c r="J111" i="1"/>
  <c r="K113" i="1"/>
  <c r="J147" i="1"/>
  <c r="J152" i="1"/>
  <c r="L160" i="1"/>
  <c r="K171" i="1"/>
  <c r="K173" i="1"/>
  <c r="I207" i="1"/>
  <c r="L211" i="1"/>
  <c r="L212" i="1"/>
  <c r="L236" i="1"/>
  <c r="I241" i="1"/>
  <c r="H241" i="1" s="1"/>
  <c r="I242" i="1"/>
  <c r="G242" i="1" s="1"/>
  <c r="J253" i="1"/>
  <c r="J256" i="1"/>
  <c r="L257" i="1"/>
  <c r="K304" i="1"/>
  <c r="I310" i="1"/>
  <c r="G310" i="1" s="1"/>
  <c r="L313" i="1"/>
  <c r="J314" i="1"/>
  <c r="L328" i="1"/>
  <c r="K328" i="1"/>
  <c r="J332" i="1"/>
  <c r="L5" i="1"/>
  <c r="I8" i="1"/>
  <c r="H8" i="1" s="1"/>
  <c r="L31" i="1"/>
  <c r="L65" i="1"/>
  <c r="L6" i="1"/>
  <c r="K7" i="1"/>
  <c r="L11" i="1"/>
  <c r="L12" i="1"/>
  <c r="J20" i="1"/>
  <c r="I32" i="1"/>
  <c r="L38" i="1"/>
  <c r="K39" i="1"/>
  <c r="I41" i="1"/>
  <c r="G41" i="1" s="1"/>
  <c r="K53" i="1"/>
  <c r="L71" i="1"/>
  <c r="I82" i="1"/>
  <c r="I99" i="1"/>
  <c r="I104" i="1"/>
  <c r="H104" i="1" s="1"/>
  <c r="I117" i="1"/>
  <c r="G117" i="1" s="1"/>
  <c r="I122" i="1"/>
  <c r="G122" i="1" s="1"/>
  <c r="K123" i="1"/>
  <c r="K125" i="1"/>
  <c r="J129" i="1"/>
  <c r="I134" i="1"/>
  <c r="K135" i="1"/>
  <c r="K137" i="1"/>
  <c r="I148" i="1"/>
  <c r="L165" i="1"/>
  <c r="J171" i="1"/>
  <c r="I173" i="1"/>
  <c r="G173" i="1" s="1"/>
  <c r="L174" i="1"/>
  <c r="K183" i="1"/>
  <c r="K185" i="1"/>
  <c r="K195" i="1"/>
  <c r="K197" i="1"/>
  <c r="L223" i="1"/>
  <c r="L226" i="1"/>
  <c r="J234" i="1"/>
  <c r="I245" i="1"/>
  <c r="K254" i="1"/>
  <c r="I257" i="1"/>
  <c r="G257" i="1" s="1"/>
  <c r="I258" i="1"/>
  <c r="I263" i="1"/>
  <c r="H263" i="1" s="1"/>
  <c r="L266" i="1"/>
  <c r="J270" i="1"/>
  <c r="J275" i="1"/>
  <c r="K276" i="1"/>
  <c r="K280" i="1"/>
  <c r="L286" i="1"/>
  <c r="J289" i="1"/>
  <c r="I299" i="1"/>
  <c r="I304" i="1"/>
  <c r="I313" i="1"/>
  <c r="J316" i="1"/>
  <c r="L323" i="1"/>
  <c r="J329" i="1"/>
  <c r="I331" i="1"/>
  <c r="I12" i="1"/>
  <c r="K38" i="1"/>
  <c r="I9" i="1"/>
  <c r="G9" i="1" s="1"/>
  <c r="I5" i="1"/>
  <c r="H5" i="1" s="1"/>
  <c r="I6" i="1"/>
  <c r="H6" i="1" s="1"/>
  <c r="L8" i="1"/>
  <c r="I11" i="1"/>
  <c r="K12" i="1"/>
  <c r="L13" i="1"/>
  <c r="L14" i="1"/>
  <c r="I19" i="1"/>
  <c r="H19" i="1" s="1"/>
  <c r="I26" i="1"/>
  <c r="J30" i="1"/>
  <c r="I42" i="1"/>
  <c r="I43" i="1"/>
  <c r="H43" i="1" s="1"/>
  <c r="I44" i="1"/>
  <c r="G44" i="1" s="1"/>
  <c r="K52" i="1"/>
  <c r="L61" i="1"/>
  <c r="K70" i="1"/>
  <c r="L86" i="1"/>
  <c r="L99" i="1"/>
  <c r="J105" i="1"/>
  <c r="K107" i="1"/>
  <c r="L118" i="1"/>
  <c r="I130" i="1"/>
  <c r="J141" i="1"/>
  <c r="I146" i="1"/>
  <c r="H146" i="1" s="1"/>
  <c r="J153" i="1"/>
  <c r="L164" i="1"/>
  <c r="L208" i="1"/>
  <c r="L214" i="1"/>
  <c r="I220" i="1"/>
  <c r="J255" i="1"/>
  <c r="J271" i="1"/>
  <c r="I286" i="1"/>
  <c r="G286" i="1" s="1"/>
  <c r="L288" i="1"/>
  <c r="K302" i="1"/>
  <c r="J310" i="1"/>
  <c r="K316" i="1"/>
  <c r="I317" i="1"/>
  <c r="G317" i="1" s="1"/>
  <c r="J320" i="1"/>
  <c r="J10" i="1"/>
  <c r="K17" i="1"/>
  <c r="I25" i="1"/>
  <c r="L87" i="1"/>
  <c r="L9" i="1"/>
  <c r="J11" i="1"/>
  <c r="J15" i="1"/>
  <c r="K20" i="1"/>
  <c r="J22" i="1"/>
  <c r="K24" i="1"/>
  <c r="L27" i="1"/>
  <c r="L28" i="1"/>
  <c r="I33" i="1"/>
  <c r="J34" i="1"/>
  <c r="L36" i="1"/>
  <c r="I49" i="1"/>
  <c r="H49" i="1" s="1"/>
  <c r="L58" i="1"/>
  <c r="L59" i="1"/>
  <c r="L76" i="1"/>
  <c r="L77" i="1"/>
  <c r="J81" i="1"/>
  <c r="I93" i="1"/>
  <c r="G93" i="1" s="1"/>
  <c r="I98" i="1"/>
  <c r="H98" i="1" s="1"/>
  <c r="I101" i="1"/>
  <c r="G101" i="1" s="1"/>
  <c r="I111" i="1"/>
  <c r="I116" i="1"/>
  <c r="I119" i="1"/>
  <c r="I131" i="1"/>
  <c r="H131" i="1" s="1"/>
  <c r="I142" i="1"/>
  <c r="G142" i="1" s="1"/>
  <c r="K157" i="1"/>
  <c r="K166" i="1"/>
  <c r="L177" i="1"/>
  <c r="L189" i="1"/>
  <c r="L201" i="1"/>
  <c r="K205" i="1"/>
  <c r="L206" i="1"/>
  <c r="K208" i="1"/>
  <c r="J209" i="1"/>
  <c r="L218" i="1"/>
  <c r="J220" i="1"/>
  <c r="L241" i="1"/>
  <c r="I249" i="1"/>
  <c r="G249" i="1" s="1"/>
  <c r="L251" i="1"/>
  <c r="J259" i="1"/>
  <c r="L263" i="1"/>
  <c r="I269" i="1"/>
  <c r="K271" i="1"/>
  <c r="I275" i="1"/>
  <c r="H275" i="1" s="1"/>
  <c r="L279" i="1"/>
  <c r="J283" i="1"/>
  <c r="G284" i="1"/>
  <c r="J307" i="1"/>
  <c r="K310" i="1"/>
  <c r="J317" i="1"/>
  <c r="I319" i="1"/>
  <c r="J322" i="1"/>
  <c r="L329" i="1"/>
  <c r="H12" i="1"/>
  <c r="G12" i="1"/>
  <c r="H13" i="1"/>
  <c r="G13" i="1"/>
  <c r="H36" i="1"/>
  <c r="G36" i="1"/>
  <c r="H25" i="1"/>
  <c r="G25" i="1"/>
  <c r="G32" i="1"/>
  <c r="H32" i="1"/>
  <c r="H9" i="1"/>
  <c r="H26" i="1"/>
  <c r="G26" i="1"/>
  <c r="G42" i="1"/>
  <c r="H42" i="1"/>
  <c r="H14" i="1"/>
  <c r="G14" i="1"/>
  <c r="H11" i="1"/>
  <c r="G11" i="1"/>
  <c r="H33" i="1"/>
  <c r="G33" i="1"/>
  <c r="I31" i="1"/>
  <c r="L35" i="1"/>
  <c r="K35" i="1"/>
  <c r="G113" i="1"/>
  <c r="H113" i="1"/>
  <c r="J6" i="1"/>
  <c r="K8" i="1"/>
  <c r="J9" i="1"/>
  <c r="J14" i="1"/>
  <c r="L23" i="1"/>
  <c r="J31" i="1"/>
  <c r="J32" i="1"/>
  <c r="J33" i="1"/>
  <c r="I48" i="1"/>
  <c r="L48" i="1"/>
  <c r="K48" i="1"/>
  <c r="I54" i="1"/>
  <c r="L54" i="1"/>
  <c r="K54" i="1"/>
  <c r="K59" i="1"/>
  <c r="I60" i="1"/>
  <c r="L60" i="1"/>
  <c r="K60" i="1"/>
  <c r="K65" i="1"/>
  <c r="L66" i="1"/>
  <c r="K66" i="1"/>
  <c r="K71" i="1"/>
  <c r="L72" i="1"/>
  <c r="K72" i="1"/>
  <c r="K77" i="1"/>
  <c r="L78" i="1"/>
  <c r="K78" i="1"/>
  <c r="K83" i="1"/>
  <c r="J94" i="1"/>
  <c r="I94" i="1"/>
  <c r="J112" i="1"/>
  <c r="I112" i="1"/>
  <c r="K138" i="1"/>
  <c r="I138" i="1"/>
  <c r="H167" i="1"/>
  <c r="G167" i="1"/>
  <c r="J21" i="1"/>
  <c r="I21" i="1"/>
  <c r="L39" i="1"/>
  <c r="K45" i="1"/>
  <c r="J45" i="1"/>
  <c r="I45" i="1"/>
  <c r="H82" i="1"/>
  <c r="G82" i="1"/>
  <c r="H287" i="1"/>
  <c r="G287" i="1"/>
  <c r="J7" i="1"/>
  <c r="J13" i="1"/>
  <c r="I15" i="1"/>
  <c r="I20" i="1"/>
  <c r="K6" i="1"/>
  <c r="K9" i="1"/>
  <c r="K13" i="1"/>
  <c r="K14" i="1"/>
  <c r="I16" i="1"/>
  <c r="I18" i="1"/>
  <c r="I22" i="1"/>
  <c r="J28" i="1"/>
  <c r="I28" i="1"/>
  <c r="K31" i="1"/>
  <c r="L34" i="1"/>
  <c r="I40" i="1"/>
  <c r="J47" i="1"/>
  <c r="K49" i="1"/>
  <c r="J49" i="1"/>
  <c r="L50" i="1"/>
  <c r="J53" i="1"/>
  <c r="K55" i="1"/>
  <c r="J55" i="1"/>
  <c r="L56" i="1"/>
  <c r="J59" i="1"/>
  <c r="K61" i="1"/>
  <c r="J61" i="1"/>
  <c r="L62" i="1"/>
  <c r="J65" i="1"/>
  <c r="L67" i="1"/>
  <c r="K67" i="1"/>
  <c r="J67" i="1"/>
  <c r="L68" i="1"/>
  <c r="J71" i="1"/>
  <c r="L73" i="1"/>
  <c r="K73" i="1"/>
  <c r="J73" i="1"/>
  <c r="L74" i="1"/>
  <c r="J77" i="1"/>
  <c r="L79" i="1"/>
  <c r="K79" i="1"/>
  <c r="J79" i="1"/>
  <c r="J83" i="1"/>
  <c r="K88" i="1"/>
  <c r="J88" i="1"/>
  <c r="G107" i="1"/>
  <c r="H107" i="1"/>
  <c r="K15" i="1"/>
  <c r="J16" i="1"/>
  <c r="I17" i="1"/>
  <c r="J18" i="1"/>
  <c r="K27" i="1"/>
  <c r="J27" i="1"/>
  <c r="G29" i="1"/>
  <c r="I38" i="1"/>
  <c r="J40" i="1"/>
  <c r="K41" i="1"/>
  <c r="L44" i="1"/>
  <c r="K44" i="1"/>
  <c r="J44" i="1"/>
  <c r="J48" i="1"/>
  <c r="J50" i="1"/>
  <c r="I50" i="1"/>
  <c r="J54" i="1"/>
  <c r="J56" i="1"/>
  <c r="I56" i="1"/>
  <c r="J60" i="1"/>
  <c r="J62" i="1"/>
  <c r="I62" i="1"/>
  <c r="J66" i="1"/>
  <c r="K68" i="1"/>
  <c r="J68" i="1"/>
  <c r="I68" i="1"/>
  <c r="J72" i="1"/>
  <c r="K74" i="1"/>
  <c r="J74" i="1"/>
  <c r="I74" i="1"/>
  <c r="J78" i="1"/>
  <c r="H81" i="1"/>
  <c r="G81" i="1"/>
  <c r="J106" i="1"/>
  <c r="I106" i="1"/>
  <c r="K132" i="1"/>
  <c r="I132" i="1"/>
  <c r="G7" i="1"/>
  <c r="G10" i="1"/>
  <c r="K16" i="1"/>
  <c r="J17" i="1"/>
  <c r="K18" i="1"/>
  <c r="I23" i="1"/>
  <c r="I24" i="1"/>
  <c r="K26" i="1"/>
  <c r="J26" i="1"/>
  <c r="J29" i="1"/>
  <c r="L32" i="1"/>
  <c r="I34" i="1"/>
  <c r="I35" i="1"/>
  <c r="J37" i="1"/>
  <c r="I37" i="1"/>
  <c r="I39" i="1"/>
  <c r="K46" i="1"/>
  <c r="J46" i="1"/>
  <c r="I46" i="1"/>
  <c r="L51" i="1"/>
  <c r="K51" i="1"/>
  <c r="J51" i="1"/>
  <c r="I51" i="1"/>
  <c r="L57" i="1"/>
  <c r="K57" i="1"/>
  <c r="J57" i="1"/>
  <c r="I57" i="1"/>
  <c r="L63" i="1"/>
  <c r="K63" i="1"/>
  <c r="J63" i="1"/>
  <c r="I63" i="1"/>
  <c r="I66" i="1"/>
  <c r="L69" i="1"/>
  <c r="K69" i="1"/>
  <c r="J69" i="1"/>
  <c r="I69" i="1"/>
  <c r="I72" i="1"/>
  <c r="L75" i="1"/>
  <c r="K75" i="1"/>
  <c r="J75" i="1"/>
  <c r="I75" i="1"/>
  <c r="I78" i="1"/>
  <c r="H88" i="1"/>
  <c r="G88" i="1"/>
  <c r="L25" i="1"/>
  <c r="K25" i="1"/>
  <c r="G95" i="1"/>
  <c r="H95" i="1"/>
  <c r="K144" i="1"/>
  <c r="I144" i="1"/>
  <c r="J25" i="1"/>
  <c r="K29" i="1"/>
  <c r="I30" i="1"/>
  <c r="J35" i="1"/>
  <c r="K36" i="1"/>
  <c r="J36" i="1"/>
  <c r="L40" i="1"/>
  <c r="K43" i="1"/>
  <c r="G49" i="1"/>
  <c r="H55" i="1"/>
  <c r="G55" i="1"/>
  <c r="H61" i="1"/>
  <c r="G61" i="1"/>
  <c r="H67" i="1"/>
  <c r="G67" i="1"/>
  <c r="H73" i="1"/>
  <c r="G73" i="1"/>
  <c r="H79" i="1"/>
  <c r="G79" i="1"/>
  <c r="J80" i="1"/>
  <c r="I80" i="1"/>
  <c r="K85" i="1"/>
  <c r="I85" i="1"/>
  <c r="L85" i="1"/>
  <c r="J85" i="1"/>
  <c r="K91" i="1"/>
  <c r="I91" i="1"/>
  <c r="L91" i="1"/>
  <c r="J91" i="1"/>
  <c r="J100" i="1"/>
  <c r="I100" i="1"/>
  <c r="K126" i="1"/>
  <c r="I126" i="1"/>
  <c r="L53" i="1"/>
  <c r="L84" i="1"/>
  <c r="J84" i="1"/>
  <c r="L90" i="1"/>
  <c r="J90" i="1"/>
  <c r="H92" i="1"/>
  <c r="G92" i="1"/>
  <c r="H93" i="1"/>
  <c r="K97" i="1"/>
  <c r="J97" i="1"/>
  <c r="I97" i="1"/>
  <c r="H99" i="1"/>
  <c r="G99" i="1"/>
  <c r="K103" i="1"/>
  <c r="J103" i="1"/>
  <c r="I103" i="1"/>
  <c r="K109" i="1"/>
  <c r="J109" i="1"/>
  <c r="I109" i="1"/>
  <c r="H111" i="1"/>
  <c r="G111" i="1"/>
  <c r="K115" i="1"/>
  <c r="J115" i="1"/>
  <c r="I115" i="1"/>
  <c r="H116" i="1"/>
  <c r="G116" i="1"/>
  <c r="L121" i="1"/>
  <c r="K121" i="1"/>
  <c r="J121" i="1"/>
  <c r="I121" i="1"/>
  <c r="H124" i="1"/>
  <c r="G124" i="1"/>
  <c r="L127" i="1"/>
  <c r="K127" i="1"/>
  <c r="J127" i="1"/>
  <c r="I127" i="1"/>
  <c r="H130" i="1"/>
  <c r="G130" i="1"/>
  <c r="L133" i="1"/>
  <c r="K133" i="1"/>
  <c r="J133" i="1"/>
  <c r="I133" i="1"/>
  <c r="H136" i="1"/>
  <c r="G136" i="1"/>
  <c r="L139" i="1"/>
  <c r="K139" i="1"/>
  <c r="J139" i="1"/>
  <c r="I139" i="1"/>
  <c r="H142" i="1"/>
  <c r="L145" i="1"/>
  <c r="K145" i="1"/>
  <c r="J145" i="1"/>
  <c r="I145" i="1"/>
  <c r="H148" i="1"/>
  <c r="G148" i="1"/>
  <c r="L150" i="1"/>
  <c r="J150" i="1"/>
  <c r="H157" i="1"/>
  <c r="G157" i="1"/>
  <c r="H161" i="1"/>
  <c r="G161" i="1"/>
  <c r="J172" i="1"/>
  <c r="K172" i="1"/>
  <c r="L184" i="1"/>
  <c r="K184" i="1"/>
  <c r="L196" i="1"/>
  <c r="K196" i="1"/>
  <c r="H207" i="1"/>
  <c r="G207" i="1"/>
  <c r="G236" i="1"/>
  <c r="H236" i="1"/>
  <c r="I86" i="1"/>
  <c r="K87" i="1"/>
  <c r="L95" i="1"/>
  <c r="K95" i="1"/>
  <c r="J95" i="1"/>
  <c r="G98" i="1"/>
  <c r="L101" i="1"/>
  <c r="J101" i="1"/>
  <c r="G104" i="1"/>
  <c r="L107" i="1"/>
  <c r="J107" i="1"/>
  <c r="L113" i="1"/>
  <c r="J113" i="1"/>
  <c r="H119" i="1"/>
  <c r="G119" i="1"/>
  <c r="H125" i="1"/>
  <c r="G125" i="1"/>
  <c r="H128" i="1"/>
  <c r="G128" i="1"/>
  <c r="G131" i="1"/>
  <c r="H134" i="1"/>
  <c r="G134" i="1"/>
  <c r="H137" i="1"/>
  <c r="G137" i="1"/>
  <c r="H140" i="1"/>
  <c r="G140" i="1"/>
  <c r="H143" i="1"/>
  <c r="G143" i="1"/>
  <c r="H149" i="1"/>
  <c r="G149" i="1"/>
  <c r="K165" i="1"/>
  <c r="L224" i="1"/>
  <c r="K224" i="1"/>
  <c r="K42" i="1"/>
  <c r="J43" i="1"/>
  <c r="K50" i="1"/>
  <c r="I52" i="1"/>
  <c r="K56" i="1"/>
  <c r="I58" i="1"/>
  <c r="K62" i="1"/>
  <c r="I64" i="1"/>
  <c r="I70" i="1"/>
  <c r="I76" i="1"/>
  <c r="K86" i="1"/>
  <c r="L88" i="1"/>
  <c r="K89" i="1"/>
  <c r="L98" i="1"/>
  <c r="L104" i="1"/>
  <c r="L110" i="1"/>
  <c r="J116" i="1"/>
  <c r="K122" i="1"/>
  <c r="K128" i="1"/>
  <c r="K134" i="1"/>
  <c r="K140" i="1"/>
  <c r="K146" i="1"/>
  <c r="K151" i="1"/>
  <c r="I151" i="1"/>
  <c r="I47" i="1"/>
  <c r="J52" i="1"/>
  <c r="I53" i="1"/>
  <c r="J58" i="1"/>
  <c r="I59" i="1"/>
  <c r="J64" i="1"/>
  <c r="I65" i="1"/>
  <c r="J70" i="1"/>
  <c r="I71" i="1"/>
  <c r="J76" i="1"/>
  <c r="I77" i="1"/>
  <c r="I83" i="1"/>
  <c r="I87" i="1"/>
  <c r="J92" i="1"/>
  <c r="L94" i="1"/>
  <c r="L96" i="1"/>
  <c r="K96" i="1"/>
  <c r="J96" i="1"/>
  <c r="I96" i="1"/>
  <c r="J98" i="1"/>
  <c r="L100" i="1"/>
  <c r="L102" i="1"/>
  <c r="K102" i="1"/>
  <c r="J102" i="1"/>
  <c r="I102" i="1"/>
  <c r="J104" i="1"/>
  <c r="L106" i="1"/>
  <c r="L108" i="1"/>
  <c r="K108" i="1"/>
  <c r="J108" i="1"/>
  <c r="I108" i="1"/>
  <c r="J110" i="1"/>
  <c r="L112" i="1"/>
  <c r="L114" i="1"/>
  <c r="K114" i="1"/>
  <c r="J114" i="1"/>
  <c r="I114" i="1"/>
  <c r="K117" i="1"/>
  <c r="I150" i="1"/>
  <c r="H153" i="1"/>
  <c r="G153" i="1"/>
  <c r="L168" i="1"/>
  <c r="K168" i="1"/>
  <c r="J168" i="1"/>
  <c r="I168" i="1"/>
  <c r="L178" i="1"/>
  <c r="K178" i="1"/>
  <c r="L190" i="1"/>
  <c r="K190" i="1"/>
  <c r="L202" i="1"/>
  <c r="K202" i="1"/>
  <c r="H220" i="1"/>
  <c r="G220" i="1"/>
  <c r="I84" i="1"/>
  <c r="J86" i="1"/>
  <c r="I89" i="1"/>
  <c r="I90" i="1"/>
  <c r="L120" i="1"/>
  <c r="L125" i="1"/>
  <c r="J125" i="1"/>
  <c r="L126" i="1"/>
  <c r="L131" i="1"/>
  <c r="J131" i="1"/>
  <c r="L132" i="1"/>
  <c r="L137" i="1"/>
  <c r="J137" i="1"/>
  <c r="L138" i="1"/>
  <c r="L143" i="1"/>
  <c r="J143" i="1"/>
  <c r="L144" i="1"/>
  <c r="I147" i="1"/>
  <c r="L149" i="1"/>
  <c r="J149" i="1"/>
  <c r="L152" i="1"/>
  <c r="I152" i="1"/>
  <c r="L162" i="1"/>
  <c r="K162" i="1"/>
  <c r="J162" i="1"/>
  <c r="I162" i="1"/>
  <c r="K94" i="1"/>
  <c r="K100" i="1"/>
  <c r="L105" i="1"/>
  <c r="K106" i="1"/>
  <c r="K112" i="1"/>
  <c r="L117" i="1"/>
  <c r="K118" i="1"/>
  <c r="J119" i="1"/>
  <c r="I120" i="1"/>
  <c r="L123" i="1"/>
  <c r="K124" i="1"/>
  <c r="L129" i="1"/>
  <c r="K130" i="1"/>
  <c r="L135" i="1"/>
  <c r="K136" i="1"/>
  <c r="L141" i="1"/>
  <c r="K142" i="1"/>
  <c r="L147" i="1"/>
  <c r="K148" i="1"/>
  <c r="K153" i="1"/>
  <c r="L154" i="1"/>
  <c r="L155" i="1"/>
  <c r="K156" i="1"/>
  <c r="J159" i="1"/>
  <c r="I159" i="1"/>
  <c r="H173" i="1"/>
  <c r="L210" i="1"/>
  <c r="I210" i="1"/>
  <c r="H214" i="1"/>
  <c r="G214" i="1"/>
  <c r="K235" i="1"/>
  <c r="J235" i="1"/>
  <c r="I235" i="1"/>
  <c r="J120" i="1"/>
  <c r="L124" i="1"/>
  <c r="J126" i="1"/>
  <c r="L130" i="1"/>
  <c r="J132" i="1"/>
  <c r="L136" i="1"/>
  <c r="J138" i="1"/>
  <c r="L142" i="1"/>
  <c r="J144" i="1"/>
  <c r="L148" i="1"/>
  <c r="L153" i="1"/>
  <c r="I154" i="1"/>
  <c r="H156" i="1"/>
  <c r="J160" i="1"/>
  <c r="L161" i="1"/>
  <c r="L163" i="1"/>
  <c r="K163" i="1"/>
  <c r="J163" i="1"/>
  <c r="I163" i="1"/>
  <c r="J165" i="1"/>
  <c r="L166" i="1"/>
  <c r="L167" i="1"/>
  <c r="L169" i="1"/>
  <c r="K169" i="1"/>
  <c r="J169" i="1"/>
  <c r="I169" i="1"/>
  <c r="I172" i="1"/>
  <c r="L175" i="1"/>
  <c r="J178" i="1"/>
  <c r="L180" i="1"/>
  <c r="K180" i="1"/>
  <c r="J180" i="1"/>
  <c r="L181" i="1"/>
  <c r="J184" i="1"/>
  <c r="L186" i="1"/>
  <c r="K186" i="1"/>
  <c r="J186" i="1"/>
  <c r="L187" i="1"/>
  <c r="J190" i="1"/>
  <c r="L192" i="1"/>
  <c r="K192" i="1"/>
  <c r="J192" i="1"/>
  <c r="L193" i="1"/>
  <c r="J196" i="1"/>
  <c r="L198" i="1"/>
  <c r="K198" i="1"/>
  <c r="J198" i="1"/>
  <c r="L199" i="1"/>
  <c r="J202" i="1"/>
  <c r="L204" i="1"/>
  <c r="K204" i="1"/>
  <c r="J204" i="1"/>
  <c r="K218" i="1"/>
  <c r="K120" i="1"/>
  <c r="K158" i="1"/>
  <c r="J158" i="1"/>
  <c r="I158" i="1"/>
  <c r="K181" i="1"/>
  <c r="J181" i="1"/>
  <c r="I181" i="1"/>
  <c r="K187" i="1"/>
  <c r="J187" i="1"/>
  <c r="I187" i="1"/>
  <c r="K193" i="1"/>
  <c r="J193" i="1"/>
  <c r="I193" i="1"/>
  <c r="K199" i="1"/>
  <c r="J199" i="1"/>
  <c r="I199" i="1"/>
  <c r="K207" i="1"/>
  <c r="J227" i="1"/>
  <c r="I227" i="1"/>
  <c r="H258" i="1"/>
  <c r="G258" i="1"/>
  <c r="I267" i="1"/>
  <c r="L267" i="1"/>
  <c r="J267" i="1"/>
  <c r="K267" i="1"/>
  <c r="J122" i="1"/>
  <c r="I123" i="1"/>
  <c r="J128" i="1"/>
  <c r="I129" i="1"/>
  <c r="J134" i="1"/>
  <c r="I135" i="1"/>
  <c r="J140" i="1"/>
  <c r="I141" i="1"/>
  <c r="J146" i="1"/>
  <c r="L151" i="1"/>
  <c r="K152" i="1"/>
  <c r="I155" i="1"/>
  <c r="J156" i="1"/>
  <c r="K161" i="1"/>
  <c r="K167" i="1"/>
  <c r="L170" i="1"/>
  <c r="K170" i="1"/>
  <c r="J170" i="1"/>
  <c r="I170" i="1"/>
  <c r="L173" i="1"/>
  <c r="L176" i="1"/>
  <c r="K176" i="1"/>
  <c r="J176" i="1"/>
  <c r="I176" i="1"/>
  <c r="I179" i="1"/>
  <c r="L182" i="1"/>
  <c r="K182" i="1"/>
  <c r="J182" i="1"/>
  <c r="I182" i="1"/>
  <c r="I185" i="1"/>
  <c r="L188" i="1"/>
  <c r="K188" i="1"/>
  <c r="J188" i="1"/>
  <c r="I188" i="1"/>
  <c r="I191" i="1"/>
  <c r="L194" i="1"/>
  <c r="K194" i="1"/>
  <c r="J194" i="1"/>
  <c r="I194" i="1"/>
  <c r="I197" i="1"/>
  <c r="L200" i="1"/>
  <c r="K200" i="1"/>
  <c r="J200" i="1"/>
  <c r="I200" i="1"/>
  <c r="I203" i="1"/>
  <c r="K206" i="1"/>
  <c r="H209" i="1"/>
  <c r="G209" i="1"/>
  <c r="J221" i="1"/>
  <c r="I221" i="1"/>
  <c r="H232" i="1"/>
  <c r="G232" i="1"/>
  <c r="J155" i="1"/>
  <c r="L156" i="1"/>
  <c r="L157" i="1"/>
  <c r="J157" i="1"/>
  <c r="K159" i="1"/>
  <c r="I160" i="1"/>
  <c r="K164" i="1"/>
  <c r="J164" i="1"/>
  <c r="I164" i="1"/>
  <c r="I166" i="1"/>
  <c r="L172" i="1"/>
  <c r="H174" i="1"/>
  <c r="G174" i="1"/>
  <c r="H180" i="1"/>
  <c r="G180" i="1"/>
  <c r="H186" i="1"/>
  <c r="G186" i="1"/>
  <c r="H192" i="1"/>
  <c r="G192" i="1"/>
  <c r="H198" i="1"/>
  <c r="G198" i="1"/>
  <c r="I204" i="1"/>
  <c r="J215" i="1"/>
  <c r="I215" i="1"/>
  <c r="H226" i="1"/>
  <c r="G226" i="1"/>
  <c r="I292" i="1"/>
  <c r="J292" i="1"/>
  <c r="J174" i="1"/>
  <c r="I175" i="1"/>
  <c r="K238" i="1"/>
  <c r="J238" i="1"/>
  <c r="I238" i="1"/>
  <c r="L247" i="1"/>
  <c r="K247" i="1"/>
  <c r="J247" i="1"/>
  <c r="I247" i="1"/>
  <c r="K174" i="1"/>
  <c r="J175" i="1"/>
  <c r="L179" i="1"/>
  <c r="L185" i="1"/>
  <c r="L191" i="1"/>
  <c r="L197" i="1"/>
  <c r="L203" i="1"/>
  <c r="I206" i="1"/>
  <c r="I212" i="1"/>
  <c r="I213" i="1"/>
  <c r="L213" i="1"/>
  <c r="L216" i="1"/>
  <c r="K216" i="1"/>
  <c r="J216" i="1"/>
  <c r="I216" i="1"/>
  <c r="J218" i="1"/>
  <c r="I219" i="1"/>
  <c r="L219" i="1"/>
  <c r="L222" i="1"/>
  <c r="K222" i="1"/>
  <c r="J222" i="1"/>
  <c r="I222" i="1"/>
  <c r="J224" i="1"/>
  <c r="I225" i="1"/>
  <c r="L225" i="1"/>
  <c r="L228" i="1"/>
  <c r="K228" i="1"/>
  <c r="J228" i="1"/>
  <c r="I228" i="1"/>
  <c r="J230" i="1"/>
  <c r="I231" i="1"/>
  <c r="L231" i="1"/>
  <c r="J236" i="1"/>
  <c r="L244" i="1"/>
  <c r="K244" i="1"/>
  <c r="J244" i="1"/>
  <c r="I244" i="1"/>
  <c r="I248" i="1"/>
  <c r="L248" i="1"/>
  <c r="K248" i="1"/>
  <c r="J248" i="1"/>
  <c r="K262" i="1"/>
  <c r="I262" i="1"/>
  <c r="L262" i="1"/>
  <c r="J262" i="1"/>
  <c r="I276" i="1"/>
  <c r="I282" i="1"/>
  <c r="H301" i="1"/>
  <c r="G301" i="1"/>
  <c r="I306" i="1"/>
  <c r="J306" i="1"/>
  <c r="H307" i="1"/>
  <c r="G307" i="1"/>
  <c r="I318" i="1"/>
  <c r="J318" i="1"/>
  <c r="H319" i="1"/>
  <c r="G319" i="1"/>
  <c r="I330" i="1"/>
  <c r="J330" i="1"/>
  <c r="H331" i="1"/>
  <c r="G331" i="1"/>
  <c r="I165" i="1"/>
  <c r="I171" i="1"/>
  <c r="K175" i="1"/>
  <c r="I177" i="1"/>
  <c r="I183" i="1"/>
  <c r="I189" i="1"/>
  <c r="I195" i="1"/>
  <c r="I201" i="1"/>
  <c r="J205" i="1"/>
  <c r="I205" i="1"/>
  <c r="I208" i="1"/>
  <c r="J211" i="1"/>
  <c r="I211" i="1"/>
  <c r="H240" i="1"/>
  <c r="G240" i="1"/>
  <c r="H245" i="1"/>
  <c r="G245" i="1"/>
  <c r="G251" i="1"/>
  <c r="H251" i="1"/>
  <c r="H252" i="1"/>
  <c r="G252" i="1"/>
  <c r="G274" i="1"/>
  <c r="H274" i="1"/>
  <c r="G291" i="1"/>
  <c r="H291" i="1"/>
  <c r="J177" i="1"/>
  <c r="I178" i="1"/>
  <c r="J183" i="1"/>
  <c r="I184" i="1"/>
  <c r="J189" i="1"/>
  <c r="I190" i="1"/>
  <c r="J195" i="1"/>
  <c r="I196" i="1"/>
  <c r="J201" i="1"/>
  <c r="I202" i="1"/>
  <c r="J207" i="1"/>
  <c r="J208" i="1"/>
  <c r="K210" i="1"/>
  <c r="J210" i="1"/>
  <c r="K213" i="1"/>
  <c r="K214" i="1"/>
  <c r="K219" i="1"/>
  <c r="K220" i="1"/>
  <c r="K225" i="1"/>
  <c r="K226" i="1"/>
  <c r="K231" i="1"/>
  <c r="J233" i="1"/>
  <c r="I234" i="1"/>
  <c r="L234" i="1"/>
  <c r="L235" i="1"/>
  <c r="L237" i="1"/>
  <c r="K237" i="1"/>
  <c r="J237" i="1"/>
  <c r="I237" i="1"/>
  <c r="J239" i="1"/>
  <c r="K241" i="1"/>
  <c r="L242" i="1"/>
  <c r="I261" i="1"/>
  <c r="L261" i="1"/>
  <c r="J261" i="1"/>
  <c r="K261" i="1"/>
  <c r="J264" i="1"/>
  <c r="K265" i="1"/>
  <c r="J265" i="1"/>
  <c r="L265" i="1"/>
  <c r="I265" i="1"/>
  <c r="K268" i="1"/>
  <c r="L268" i="1"/>
  <c r="J268" i="1"/>
  <c r="H272" i="1"/>
  <c r="G272" i="1"/>
  <c r="H295" i="1"/>
  <c r="G295" i="1"/>
  <c r="J206" i="1"/>
  <c r="L209" i="1"/>
  <c r="K209" i="1"/>
  <c r="J212" i="1"/>
  <c r="L215" i="1"/>
  <c r="K217" i="1"/>
  <c r="J217" i="1"/>
  <c r="I217" i="1"/>
  <c r="L221" i="1"/>
  <c r="K223" i="1"/>
  <c r="J223" i="1"/>
  <c r="I223" i="1"/>
  <c r="L227" i="1"/>
  <c r="K229" i="1"/>
  <c r="J229" i="1"/>
  <c r="I229" i="1"/>
  <c r="J242" i="1"/>
  <c r="L246" i="1"/>
  <c r="J250" i="1"/>
  <c r="L277" i="1"/>
  <c r="I277" i="1"/>
  <c r="J277" i="1"/>
  <c r="I312" i="1"/>
  <c r="J312" i="1"/>
  <c r="H313" i="1"/>
  <c r="G313" i="1"/>
  <c r="I324" i="1"/>
  <c r="J324" i="1"/>
  <c r="L240" i="1"/>
  <c r="I243" i="1"/>
  <c r="I246" i="1"/>
  <c r="I256" i="1"/>
  <c r="K295" i="1"/>
  <c r="J295" i="1"/>
  <c r="L295" i="1"/>
  <c r="I297" i="1"/>
  <c r="L297" i="1"/>
  <c r="J297" i="1"/>
  <c r="K298" i="1"/>
  <c r="I298" i="1"/>
  <c r="L299" i="1"/>
  <c r="K301" i="1"/>
  <c r="J301" i="1"/>
  <c r="L301" i="1"/>
  <c r="I303" i="1"/>
  <c r="L303" i="1"/>
  <c r="J303" i="1"/>
  <c r="H304" i="1"/>
  <c r="G304" i="1"/>
  <c r="L305" i="1"/>
  <c r="L311" i="1"/>
  <c r="K215" i="1"/>
  <c r="K221" i="1"/>
  <c r="K227" i="1"/>
  <c r="K236" i="1"/>
  <c r="K242" i="1"/>
  <c r="J243" i="1"/>
  <c r="J246" i="1"/>
  <c r="K249" i="1"/>
  <c r="K256" i="1"/>
  <c r="J263" i="1"/>
  <c r="J269" i="1"/>
  <c r="J274" i="1"/>
  <c r="K275" i="1"/>
  <c r="L276" i="1"/>
  <c r="K278" i="1"/>
  <c r="J278" i="1"/>
  <c r="L278" i="1"/>
  <c r="I280" i="1"/>
  <c r="L280" i="1"/>
  <c r="J280" i="1"/>
  <c r="K281" i="1"/>
  <c r="I281" i="1"/>
  <c r="L282" i="1"/>
  <c r="K284" i="1"/>
  <c r="J284" i="1"/>
  <c r="L284" i="1"/>
  <c r="K289" i="1"/>
  <c r="I290" i="1"/>
  <c r="L291" i="1"/>
  <c r="K293" i="1"/>
  <c r="J293" i="1"/>
  <c r="L293" i="1"/>
  <c r="J298" i="1"/>
  <c r="J299" i="1"/>
  <c r="J304" i="1"/>
  <c r="J311" i="1"/>
  <c r="I322" i="1"/>
  <c r="H328" i="1"/>
  <c r="G328" i="1"/>
  <c r="I218" i="1"/>
  <c r="I224" i="1"/>
  <c r="I230" i="1"/>
  <c r="I233" i="1"/>
  <c r="I239" i="1"/>
  <c r="K243" i="1"/>
  <c r="K246" i="1"/>
  <c r="L249" i="1"/>
  <c r="L250" i="1"/>
  <c r="K252" i="1"/>
  <c r="J252" i="1"/>
  <c r="L252" i="1"/>
  <c r="I254" i="1"/>
  <c r="L254" i="1"/>
  <c r="J254" i="1"/>
  <c r="K255" i="1"/>
  <c r="I255" i="1"/>
  <c r="K258" i="1"/>
  <c r="J258" i="1"/>
  <c r="L258" i="1"/>
  <c r="I260" i="1"/>
  <c r="L264" i="1"/>
  <c r="J266" i="1"/>
  <c r="K270" i="1"/>
  <c r="J272" i="1"/>
  <c r="I273" i="1"/>
  <c r="J282" i="1"/>
  <c r="J287" i="1"/>
  <c r="I288" i="1"/>
  <c r="L298" i="1"/>
  <c r="J300" i="1"/>
  <c r="L302" i="1"/>
  <c r="L304" i="1"/>
  <c r="J305" i="1"/>
  <c r="L306" i="1"/>
  <c r="I309" i="1"/>
  <c r="L309" i="1"/>
  <c r="K309" i="1"/>
  <c r="J309" i="1"/>
  <c r="L312" i="1"/>
  <c r="I315" i="1"/>
  <c r="L315" i="1"/>
  <c r="K315" i="1"/>
  <c r="J315" i="1"/>
  <c r="L318" i="1"/>
  <c r="I321" i="1"/>
  <c r="L321" i="1"/>
  <c r="K321" i="1"/>
  <c r="J321" i="1"/>
  <c r="L324" i="1"/>
  <c r="I327" i="1"/>
  <c r="L327" i="1"/>
  <c r="K327" i="1"/>
  <c r="J327" i="1"/>
  <c r="L330" i="1"/>
  <c r="I333" i="1"/>
  <c r="L333" i="1"/>
  <c r="K333" i="1"/>
  <c r="J333" i="1"/>
  <c r="L256" i="1"/>
  <c r="H257" i="1"/>
  <c r="G263" i="1"/>
  <c r="I264" i="1"/>
  <c r="I268" i="1"/>
  <c r="G269" i="1"/>
  <c r="H269" i="1"/>
  <c r="L270" i="1"/>
  <c r="I270" i="1"/>
  <c r="G271" i="1"/>
  <c r="J285" i="1"/>
  <c r="K288" i="1"/>
  <c r="I289" i="1"/>
  <c r="J291" i="1"/>
  <c r="J294" i="1"/>
  <c r="J296" i="1"/>
  <c r="L300" i="1"/>
  <c r="J302" i="1"/>
  <c r="I323" i="1"/>
  <c r="I329" i="1"/>
  <c r="K277" i="1"/>
  <c r="J279" i="1"/>
  <c r="L283" i="1"/>
  <c r="L292" i="1"/>
  <c r="G299" i="1"/>
  <c r="H299" i="1"/>
  <c r="G305" i="1"/>
  <c r="H305" i="1"/>
  <c r="K319" i="1"/>
  <c r="K325" i="1"/>
  <c r="K331" i="1"/>
  <c r="K253" i="1"/>
  <c r="K259" i="1"/>
  <c r="J260" i="1"/>
  <c r="K266" i="1"/>
  <c r="K279" i="1"/>
  <c r="K296" i="1"/>
  <c r="L307" i="1"/>
  <c r="K308" i="1"/>
  <c r="K314" i="1"/>
  <c r="I316" i="1"/>
  <c r="L319" i="1"/>
  <c r="K320" i="1"/>
  <c r="L325" i="1"/>
  <c r="K326" i="1"/>
  <c r="L331" i="1"/>
  <c r="K332" i="1"/>
  <c r="L308" i="1"/>
  <c r="I311" i="1"/>
  <c r="L314" i="1"/>
  <c r="L320" i="1"/>
  <c r="L326" i="1"/>
  <c r="L332" i="1"/>
  <c r="J334" i="1"/>
  <c r="J276" i="1"/>
  <c r="I283" i="1"/>
  <c r="K334" i="1"/>
  <c r="K251" i="1"/>
  <c r="I253" i="1"/>
  <c r="K257" i="1"/>
  <c r="I259" i="1"/>
  <c r="K264" i="1"/>
  <c r="I266" i="1"/>
  <c r="I279" i="1"/>
  <c r="K283" i="1"/>
  <c r="I285" i="1"/>
  <c r="K286" i="1"/>
  <c r="K292" i="1"/>
  <c r="I294" i="1"/>
  <c r="I296" i="1"/>
  <c r="K300" i="1"/>
  <c r="I302" i="1"/>
  <c r="K306" i="1"/>
  <c r="I308" i="1"/>
  <c r="K312" i="1"/>
  <c r="J313" i="1"/>
  <c r="I314" i="1"/>
  <c r="K318" i="1"/>
  <c r="J319" i="1"/>
  <c r="I320" i="1"/>
  <c r="K324" i="1"/>
  <c r="J325" i="1"/>
  <c r="I326" i="1"/>
  <c r="K330" i="1"/>
  <c r="J331" i="1"/>
  <c r="I332" i="1"/>
  <c r="G334" i="1"/>
  <c r="H310" i="1" l="1"/>
  <c r="G105" i="1"/>
  <c r="H117" i="1"/>
  <c r="G325" i="1"/>
  <c r="H101" i="1"/>
  <c r="H44" i="1"/>
  <c r="H250" i="1"/>
  <c r="G8" i="1"/>
  <c r="G6" i="1"/>
  <c r="H317" i="1"/>
  <c r="H249" i="1"/>
  <c r="G241" i="1"/>
  <c r="H242" i="1"/>
  <c r="H122" i="1"/>
  <c r="H110" i="1"/>
  <c r="G5" i="1"/>
  <c r="G43" i="1"/>
  <c r="G19" i="1"/>
  <c r="H41" i="1"/>
  <c r="H118" i="1"/>
  <c r="G275" i="1"/>
  <c r="G146" i="1"/>
  <c r="H300" i="1"/>
  <c r="H286" i="1"/>
  <c r="H297" i="1"/>
  <c r="G297" i="1"/>
  <c r="H64" i="1"/>
  <c r="G64" i="1"/>
  <c r="H30" i="1"/>
  <c r="G30" i="1"/>
  <c r="H72" i="1"/>
  <c r="G72" i="1"/>
  <c r="H46" i="1"/>
  <c r="G46" i="1"/>
  <c r="G68" i="1"/>
  <c r="H68" i="1"/>
  <c r="G253" i="1"/>
  <c r="H253" i="1"/>
  <c r="H233" i="1"/>
  <c r="G233" i="1"/>
  <c r="H322" i="1"/>
  <c r="G322" i="1"/>
  <c r="G246" i="1"/>
  <c r="H246" i="1"/>
  <c r="H324" i="1"/>
  <c r="G324" i="1"/>
  <c r="G277" i="1"/>
  <c r="H277" i="1"/>
  <c r="H265" i="1"/>
  <c r="G265" i="1"/>
  <c r="H201" i="1"/>
  <c r="G201" i="1"/>
  <c r="H171" i="1"/>
  <c r="G171" i="1"/>
  <c r="H228" i="1"/>
  <c r="G228" i="1"/>
  <c r="H219" i="1"/>
  <c r="G219" i="1"/>
  <c r="G175" i="1"/>
  <c r="H175" i="1"/>
  <c r="G215" i="1"/>
  <c r="H215" i="1"/>
  <c r="H160" i="1"/>
  <c r="G160" i="1"/>
  <c r="H197" i="1"/>
  <c r="G197" i="1"/>
  <c r="H188" i="1"/>
  <c r="G188" i="1"/>
  <c r="H129" i="1"/>
  <c r="G129" i="1"/>
  <c r="H235" i="1"/>
  <c r="G235" i="1"/>
  <c r="H147" i="1"/>
  <c r="G147" i="1"/>
  <c r="H114" i="1"/>
  <c r="G114" i="1"/>
  <c r="H108" i="1"/>
  <c r="G108" i="1"/>
  <c r="H102" i="1"/>
  <c r="G102" i="1"/>
  <c r="H96" i="1"/>
  <c r="G96" i="1"/>
  <c r="G87" i="1"/>
  <c r="H87" i="1"/>
  <c r="H65" i="1"/>
  <c r="G65" i="1"/>
  <c r="H47" i="1"/>
  <c r="G47" i="1"/>
  <c r="H100" i="1"/>
  <c r="G100" i="1"/>
  <c r="H78" i="1"/>
  <c r="G78" i="1"/>
  <c r="H69" i="1"/>
  <c r="G69" i="1"/>
  <c r="G34" i="1"/>
  <c r="H34" i="1"/>
  <c r="H23" i="1"/>
  <c r="G23" i="1"/>
  <c r="G132" i="1"/>
  <c r="H132" i="1"/>
  <c r="G56" i="1"/>
  <c r="H56" i="1"/>
  <c r="H45" i="1"/>
  <c r="G45" i="1"/>
  <c r="H94" i="1"/>
  <c r="G94" i="1"/>
  <c r="H54" i="1"/>
  <c r="G54" i="1"/>
  <c r="G302" i="1"/>
  <c r="H302" i="1"/>
  <c r="H315" i="1"/>
  <c r="G315" i="1"/>
  <c r="G288" i="1"/>
  <c r="H288" i="1"/>
  <c r="H255" i="1"/>
  <c r="G255" i="1"/>
  <c r="H239" i="1"/>
  <c r="G239" i="1"/>
  <c r="H223" i="1"/>
  <c r="G223" i="1"/>
  <c r="H196" i="1"/>
  <c r="G196" i="1"/>
  <c r="H178" i="1"/>
  <c r="G178" i="1"/>
  <c r="H182" i="1"/>
  <c r="G182" i="1"/>
  <c r="H38" i="1"/>
  <c r="G38" i="1"/>
  <c r="G314" i="1"/>
  <c r="H314" i="1"/>
  <c r="G264" i="1"/>
  <c r="H264" i="1"/>
  <c r="H321" i="1"/>
  <c r="G321" i="1"/>
  <c r="G296" i="1"/>
  <c r="H296" i="1"/>
  <c r="G279" i="1"/>
  <c r="H279" i="1"/>
  <c r="G270" i="1"/>
  <c r="H270" i="1"/>
  <c r="H327" i="1"/>
  <c r="G327" i="1"/>
  <c r="H260" i="1"/>
  <c r="G260" i="1"/>
  <c r="H230" i="1"/>
  <c r="G230" i="1"/>
  <c r="H298" i="1"/>
  <c r="G298" i="1"/>
  <c r="G243" i="1"/>
  <c r="H243" i="1"/>
  <c r="H229" i="1"/>
  <c r="G229" i="1"/>
  <c r="H190" i="1"/>
  <c r="G190" i="1"/>
  <c r="G211" i="1"/>
  <c r="H211" i="1"/>
  <c r="H195" i="1"/>
  <c r="G195" i="1"/>
  <c r="H165" i="1"/>
  <c r="G165" i="1"/>
  <c r="H306" i="1"/>
  <c r="G306" i="1"/>
  <c r="H222" i="1"/>
  <c r="G222" i="1"/>
  <c r="H213" i="1"/>
  <c r="G213" i="1"/>
  <c r="H203" i="1"/>
  <c r="G203" i="1"/>
  <c r="H194" i="1"/>
  <c r="G194" i="1"/>
  <c r="H267" i="1"/>
  <c r="G267" i="1"/>
  <c r="G199" i="1"/>
  <c r="H199" i="1"/>
  <c r="G187" i="1"/>
  <c r="H187" i="1"/>
  <c r="H158" i="1"/>
  <c r="G158" i="1"/>
  <c r="H172" i="1"/>
  <c r="G172" i="1"/>
  <c r="G120" i="1"/>
  <c r="H120" i="1"/>
  <c r="H83" i="1"/>
  <c r="G83" i="1"/>
  <c r="G151" i="1"/>
  <c r="H151" i="1"/>
  <c r="H58" i="1"/>
  <c r="G58" i="1"/>
  <c r="H75" i="1"/>
  <c r="G75" i="1"/>
  <c r="H51" i="1"/>
  <c r="G51" i="1"/>
  <c r="G74" i="1"/>
  <c r="H74" i="1"/>
  <c r="H28" i="1"/>
  <c r="G28" i="1"/>
  <c r="H268" i="1"/>
  <c r="G268" i="1"/>
  <c r="G276" i="1"/>
  <c r="H276" i="1"/>
  <c r="H225" i="1"/>
  <c r="G225" i="1"/>
  <c r="H210" i="1"/>
  <c r="G210" i="1"/>
  <c r="H103" i="1"/>
  <c r="G103" i="1"/>
  <c r="H35" i="1"/>
  <c r="G35" i="1"/>
  <c r="G15" i="1"/>
  <c r="H15" i="1"/>
  <c r="G289" i="1"/>
  <c r="H289" i="1"/>
  <c r="G273" i="1"/>
  <c r="H273" i="1"/>
  <c r="H224" i="1"/>
  <c r="G224" i="1"/>
  <c r="H280" i="1"/>
  <c r="G280" i="1"/>
  <c r="H303" i="1"/>
  <c r="G303" i="1"/>
  <c r="H261" i="1"/>
  <c r="G261" i="1"/>
  <c r="H237" i="1"/>
  <c r="G237" i="1"/>
  <c r="H234" i="1"/>
  <c r="G234" i="1"/>
  <c r="H189" i="1"/>
  <c r="G189" i="1"/>
  <c r="H216" i="1"/>
  <c r="G216" i="1"/>
  <c r="H212" i="1"/>
  <c r="G212" i="1"/>
  <c r="H204" i="1"/>
  <c r="G204" i="1"/>
  <c r="H166" i="1"/>
  <c r="G166" i="1"/>
  <c r="G221" i="1"/>
  <c r="H221" i="1"/>
  <c r="H200" i="1"/>
  <c r="G200" i="1"/>
  <c r="H141" i="1"/>
  <c r="G141" i="1"/>
  <c r="H123" i="1"/>
  <c r="G123" i="1"/>
  <c r="H169" i="1"/>
  <c r="G169" i="1"/>
  <c r="G152" i="1"/>
  <c r="H152" i="1"/>
  <c r="H90" i="1"/>
  <c r="G90" i="1"/>
  <c r="G168" i="1"/>
  <c r="H168" i="1"/>
  <c r="G150" i="1"/>
  <c r="H150" i="1"/>
  <c r="H77" i="1"/>
  <c r="G77" i="1"/>
  <c r="H59" i="1"/>
  <c r="G59" i="1"/>
  <c r="H86" i="1"/>
  <c r="G86" i="1"/>
  <c r="H109" i="1"/>
  <c r="G109" i="1"/>
  <c r="H85" i="1"/>
  <c r="G85" i="1"/>
  <c r="G144" i="1"/>
  <c r="H144" i="1"/>
  <c r="H39" i="1"/>
  <c r="G39" i="1"/>
  <c r="H106" i="1"/>
  <c r="G106" i="1"/>
  <c r="G138" i="1"/>
  <c r="H138" i="1"/>
  <c r="H60" i="1"/>
  <c r="G60" i="1"/>
  <c r="H330" i="1"/>
  <c r="G330" i="1"/>
  <c r="H191" i="1"/>
  <c r="G191" i="1"/>
  <c r="H84" i="1"/>
  <c r="G84" i="1"/>
  <c r="H63" i="1"/>
  <c r="G63" i="1"/>
  <c r="G24" i="1"/>
  <c r="H24" i="1"/>
  <c r="G16" i="1"/>
  <c r="H16" i="1"/>
  <c r="G326" i="1"/>
  <c r="H326" i="1"/>
  <c r="H316" i="1"/>
  <c r="G316" i="1"/>
  <c r="G294" i="1"/>
  <c r="H294" i="1"/>
  <c r="G266" i="1"/>
  <c r="H266" i="1"/>
  <c r="H333" i="1"/>
  <c r="G333" i="1"/>
  <c r="G332" i="1"/>
  <c r="H332" i="1"/>
  <c r="G320" i="1"/>
  <c r="H320" i="1"/>
  <c r="G308" i="1"/>
  <c r="H308" i="1"/>
  <c r="G283" i="1"/>
  <c r="H283" i="1"/>
  <c r="G329" i="1"/>
  <c r="H329" i="1"/>
  <c r="H254" i="1"/>
  <c r="G254" i="1"/>
  <c r="H218" i="1"/>
  <c r="G218" i="1"/>
  <c r="G256" i="1"/>
  <c r="H256" i="1"/>
  <c r="H217" i="1"/>
  <c r="G217" i="1"/>
  <c r="H202" i="1"/>
  <c r="G202" i="1"/>
  <c r="H184" i="1"/>
  <c r="G184" i="1"/>
  <c r="G208" i="1"/>
  <c r="H208" i="1"/>
  <c r="H183" i="1"/>
  <c r="G183" i="1"/>
  <c r="H318" i="1"/>
  <c r="G318" i="1"/>
  <c r="H248" i="1"/>
  <c r="G248" i="1"/>
  <c r="H206" i="1"/>
  <c r="G206" i="1"/>
  <c r="H238" i="1"/>
  <c r="G238" i="1"/>
  <c r="G292" i="1"/>
  <c r="H292" i="1"/>
  <c r="H164" i="1"/>
  <c r="G164" i="1"/>
  <c r="H179" i="1"/>
  <c r="G179" i="1"/>
  <c r="H170" i="1"/>
  <c r="G170" i="1"/>
  <c r="H163" i="1"/>
  <c r="G163" i="1"/>
  <c r="H159" i="1"/>
  <c r="G159" i="1"/>
  <c r="G89" i="1"/>
  <c r="H89" i="1"/>
  <c r="H76" i="1"/>
  <c r="G76" i="1"/>
  <c r="H52" i="1"/>
  <c r="G52" i="1"/>
  <c r="H145" i="1"/>
  <c r="G145" i="1"/>
  <c r="H139" i="1"/>
  <c r="G139" i="1"/>
  <c r="H133" i="1"/>
  <c r="G133" i="1"/>
  <c r="H127" i="1"/>
  <c r="G127" i="1"/>
  <c r="H121" i="1"/>
  <c r="G121" i="1"/>
  <c r="H115" i="1"/>
  <c r="G115" i="1"/>
  <c r="H57" i="1"/>
  <c r="G57" i="1"/>
  <c r="H37" i="1"/>
  <c r="G37" i="1"/>
  <c r="G62" i="1"/>
  <c r="H62" i="1"/>
  <c r="G50" i="1"/>
  <c r="H50" i="1"/>
  <c r="H22" i="1"/>
  <c r="G22" i="1"/>
  <c r="H48" i="1"/>
  <c r="G48" i="1"/>
  <c r="G285" i="1"/>
  <c r="H285" i="1"/>
  <c r="H247" i="1"/>
  <c r="G247" i="1"/>
  <c r="G259" i="1"/>
  <c r="H259" i="1"/>
  <c r="G311" i="1"/>
  <c r="H311" i="1"/>
  <c r="G323" i="1"/>
  <c r="H323" i="1"/>
  <c r="H309" i="1"/>
  <c r="G309" i="1"/>
  <c r="G290" i="1"/>
  <c r="H290" i="1"/>
  <c r="H281" i="1"/>
  <c r="G281" i="1"/>
  <c r="H312" i="1"/>
  <c r="G312" i="1"/>
  <c r="G205" i="1"/>
  <c r="H205" i="1"/>
  <c r="H177" i="1"/>
  <c r="G177" i="1"/>
  <c r="G282" i="1"/>
  <c r="H282" i="1"/>
  <c r="H262" i="1"/>
  <c r="G262" i="1"/>
  <c r="H244" i="1"/>
  <c r="G244" i="1"/>
  <c r="H231" i="1"/>
  <c r="G231" i="1"/>
  <c r="H185" i="1"/>
  <c r="G185" i="1"/>
  <c r="H176" i="1"/>
  <c r="G176" i="1"/>
  <c r="H155" i="1"/>
  <c r="G155" i="1"/>
  <c r="H135" i="1"/>
  <c r="G135" i="1"/>
  <c r="G227" i="1"/>
  <c r="H227" i="1"/>
  <c r="G193" i="1"/>
  <c r="H193" i="1"/>
  <c r="G181" i="1"/>
  <c r="H181" i="1"/>
  <c r="G154" i="1"/>
  <c r="H154" i="1"/>
  <c r="G162" i="1"/>
  <c r="H162" i="1"/>
  <c r="H71" i="1"/>
  <c r="G71" i="1"/>
  <c r="H53" i="1"/>
  <c r="G53" i="1"/>
  <c r="H70" i="1"/>
  <c r="G70" i="1"/>
  <c r="H97" i="1"/>
  <c r="G97" i="1"/>
  <c r="G126" i="1"/>
  <c r="H126" i="1"/>
  <c r="H91" i="1"/>
  <c r="G91" i="1"/>
  <c r="G80" i="1"/>
  <c r="H80" i="1"/>
  <c r="H66" i="1"/>
  <c r="G66" i="1"/>
  <c r="H17" i="1"/>
  <c r="G17" i="1"/>
  <c r="H40" i="1"/>
  <c r="G40" i="1"/>
  <c r="H18" i="1"/>
  <c r="G18" i="1"/>
  <c r="G20" i="1"/>
  <c r="H20" i="1"/>
  <c r="H21" i="1"/>
  <c r="G21" i="1"/>
  <c r="H112" i="1"/>
  <c r="G112" i="1"/>
  <c r="H31" i="1"/>
  <c r="G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Sae Kanamaru</author>
  </authors>
  <commentList>
    <comment ref="D3" authorId="0" shapeId="0" xr:uid="{C350EBE6-8D0F-44B8-A047-7EF7F00E8FCF}">
      <text>
        <r>
          <rPr>
            <b/>
            <sz val="9"/>
            <color indexed="81"/>
            <rFont val="Tahoma"/>
            <family val="2"/>
          </rPr>
          <t>Source: MIMU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040BD80A-4CE4-40CF-9501-66F54FA6BE8B}">
      <text>
        <r>
          <rPr>
            <sz val="9"/>
            <color indexed="81"/>
            <rFont val="Tahoma"/>
            <family val="2"/>
          </rPr>
          <t xml:space="preserve">Source: GAD 2019
Note: Data of Mongla, Mongmao, Narphan, Pangsan, Pangwaun townships (all of Shan State) are of 2014 Census as GAD does not cover the 5 townships
</t>
        </r>
      </text>
    </comment>
    <comment ref="F3" authorId="0" shapeId="0" xr:uid="{8A554A4D-1B03-403E-9EC0-013F6AFC9F4B}">
      <text>
        <r>
          <rPr>
            <sz val="9"/>
            <color indexed="81"/>
            <rFont val="Tahoma"/>
            <family val="2"/>
          </rPr>
          <t xml:space="preserve">Source: OCHA 
Kachin State (as of 31 July 2019)
Rakhine State (as of 30 June 2019)
Shan State (as of 31 December 2020)
</t>
        </r>
      </text>
    </comment>
    <comment ref="AF3" authorId="0" shapeId="0" xr:uid="{F255BE57-A3AA-4977-BCF6-90E4E5A522F5}">
      <text>
        <r>
          <rPr>
            <sz val="8"/>
            <color indexed="81"/>
            <rFont val="Tahoma"/>
            <family val="2"/>
          </rPr>
          <t xml:space="preserve">Source: INFORM
Index: 0=10, 10=highest risk
</t>
        </r>
      </text>
    </comment>
    <comment ref="AG3" authorId="0" shapeId="0" xr:uid="{44E9F24A-2D5D-40F4-A107-F43FE441F3AA}">
      <text>
        <r>
          <rPr>
            <b/>
            <sz val="9"/>
            <color indexed="81"/>
            <rFont val="Tahoma"/>
            <family val="2"/>
          </rPr>
          <t>Source: INFORM
Index: 0=10, 10=highest risk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3" authorId="0" shapeId="0" xr:uid="{11719871-4436-42C4-883F-2330C14D9A7F}">
      <text>
        <r>
          <rPr>
            <b/>
            <sz val="9"/>
            <color indexed="81"/>
            <rFont val="Tahoma"/>
            <family val="2"/>
          </rPr>
          <t>Source: INFORM
Index: 0=10, 10=highest risk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3" authorId="0" shapeId="0" xr:uid="{7E638CA0-00B3-4F16-942A-FC1DFB8AECEA}">
      <text>
        <r>
          <rPr>
            <b/>
            <sz val="9"/>
            <color indexed="81"/>
            <rFont val="Tahoma"/>
            <family val="2"/>
          </rPr>
          <t>Source: INFORM
Index: 0=10, 10=highest risk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3" authorId="0" shapeId="0" xr:uid="{DE4E986E-8D58-43F7-990F-DD54B52278A4}">
      <text>
        <r>
          <rPr>
            <b/>
            <sz val="9"/>
            <color indexed="81"/>
            <rFont val="Tahoma"/>
            <family val="2"/>
          </rPr>
          <t>Source: INFORM
Index: 0=10, 10=highest risk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K3" authorId="0" shapeId="0" xr:uid="{841D85C5-FAE5-4D7D-B018-D0F7F4172430}">
      <text>
        <r>
          <rPr>
            <b/>
            <sz val="9"/>
            <color indexed="81"/>
            <rFont val="Tahoma"/>
            <family val="2"/>
          </rPr>
          <t>Source: INFORM
Index: 0=10, 10=highest risk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3" authorId="0" shapeId="0" xr:uid="{FD1ACF2D-5CB0-4257-8085-EC78F482B0CF}">
      <text>
        <r>
          <rPr>
            <b/>
            <sz val="9"/>
            <color indexed="81"/>
            <rFont val="Tahoma"/>
            <family val="2"/>
          </rPr>
          <t>Source: INFORM
Index: 0=10, 10=highest risk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1" authorId="0" shapeId="0" xr:uid="{C181B83D-7831-42ED-8CD6-1EFE44810219}">
      <text>
        <r>
          <rPr>
            <sz val="9"/>
            <color indexed="81"/>
            <rFont val="Tahoma"/>
            <family val="2"/>
          </rPr>
          <t>from Census 2014, as TS Pangsang is not under GAD (General Administration Department)</t>
        </r>
      </text>
    </comment>
    <comment ref="E272" authorId="0" shapeId="0" xr:uid="{BD54F917-3D5A-4C91-9432-056F2DF1CF88}">
      <text>
        <r>
          <rPr>
            <sz val="9"/>
            <color indexed="81"/>
            <rFont val="Tahoma"/>
            <family val="2"/>
          </rPr>
          <t xml:space="preserve">from Census 2014, as TS Narphan is not under GAD (General Administration Department)
</t>
        </r>
      </text>
    </comment>
    <comment ref="E273" authorId="0" shapeId="0" xr:uid="{B05DC853-4C56-48FF-A7FB-FEC03732FEC4}">
      <text>
        <r>
          <rPr>
            <sz val="9"/>
            <color indexed="81"/>
            <rFont val="Tahoma"/>
            <family val="2"/>
          </rPr>
          <t>from Census 2014, as TS Pangwaun is not under GAD (General Administration Department)</t>
        </r>
      </text>
    </comment>
    <comment ref="E274" authorId="0" shapeId="0" xr:uid="{D5B55433-A4FA-4A63-9432-77FBDD71302B}">
      <text>
        <r>
          <rPr>
            <sz val="9"/>
            <color indexed="81"/>
            <rFont val="Tahoma"/>
            <family val="2"/>
          </rPr>
          <t xml:space="preserve">from Census 2014, as TS Mongmao is not under GAD (General Administration Department)
</t>
        </r>
      </text>
    </comment>
    <comment ref="E294" authorId="0" shapeId="0" xr:uid="{AC887E8E-93CE-4958-A4B3-6138551EC533}">
      <text>
        <r>
          <rPr>
            <sz val="9"/>
            <color indexed="81"/>
            <rFont val="Tahoma"/>
            <family val="2"/>
          </rPr>
          <t>from Census 2014, as TS Mongla isnot under GAD (General Administration Department)</t>
        </r>
      </text>
    </comment>
  </commentList>
</comments>
</file>

<file path=xl/sharedStrings.xml><?xml version="1.0" encoding="utf-8"?>
<sst xmlns="http://schemas.openxmlformats.org/spreadsheetml/2006/main" count="5292" uniqueCount="744">
  <si>
    <t>Township level dataset</t>
  </si>
  <si>
    <t>Coverage</t>
  </si>
  <si>
    <t># FSP cash-out locations</t>
  </si>
  <si>
    <t>Shocks/vulnerabilities</t>
  </si>
  <si>
    <t>(as of March 2021)</t>
  </si>
  <si>
    <t>Bank</t>
  </si>
  <si>
    <t>MFI</t>
  </si>
  <si>
    <t>MMO</t>
  </si>
  <si>
    <t>Post</t>
  </si>
  <si>
    <t>Natural</t>
  </si>
  <si>
    <t>Human</t>
  </si>
  <si>
    <t>State (region)</t>
  </si>
  <si>
    <t>District</t>
  </si>
  <si>
    <t>Township</t>
  </si>
  <si>
    <t>TS_Pcode</t>
  </si>
  <si>
    <t>Population (GAD 2019)</t>
  </si>
  <si>
    <t>Number of IDP (Internally Displaced Persons) sites</t>
  </si>
  <si>
    <t>Townships with FSP cash-out locations (branches+agents)</t>
  </si>
  <si>
    <t>FSP cash-out location density (per 1000 ppl)</t>
  </si>
  <si>
    <t>Total number of 19 FSPs' cash-out locations</t>
  </si>
  <si>
    <t>1st</t>
  </si>
  <si>
    <t>2nd</t>
  </si>
  <si>
    <t>3rd</t>
  </si>
  <si>
    <t>AGD Bank</t>
  </si>
  <si>
    <t>AYA Bank</t>
  </si>
  <si>
    <t>CB</t>
  </si>
  <si>
    <t>KBZ Bank</t>
  </si>
  <si>
    <t>MADB</t>
  </si>
  <si>
    <t>Yoma Bank</t>
  </si>
  <si>
    <t>Delta Int.</t>
  </si>
  <si>
    <t>Hana MF</t>
  </si>
  <si>
    <t>LOLC</t>
  </si>
  <si>
    <t>PGMF</t>
  </si>
  <si>
    <t>Proximity Finance</t>
  </si>
  <si>
    <t>Thitsar Ooyin</t>
  </si>
  <si>
    <t>Vision Fund (VFM)</t>
  </si>
  <si>
    <t>KBZ Pay</t>
  </si>
  <si>
    <t>M-Pitesan</t>
  </si>
  <si>
    <t>Mytel Wallet</t>
  </si>
  <si>
    <t>Ongo</t>
  </si>
  <si>
    <t>Wave Money</t>
  </si>
  <si>
    <t>Cyclone Risk (2017)</t>
  </si>
  <si>
    <t>Earthquake Risk (2017)</t>
  </si>
  <si>
    <t>Tsunami Risk (2017)</t>
  </si>
  <si>
    <t>Flood Risk (2017)</t>
  </si>
  <si>
    <t>Drought Risk (2017)</t>
  </si>
  <si>
    <t>Landslide Risk (2017)</t>
  </si>
  <si>
    <t>Conflict Index (2018)</t>
  </si>
  <si>
    <t>(Region name)</t>
  </si>
  <si>
    <t>(District name)</t>
  </si>
  <si>
    <t>(TS name)</t>
  </si>
  <si>
    <t>(code)</t>
  </si>
  <si>
    <t>(#)</t>
  </si>
  <si>
    <t>(yes/no)</t>
  </si>
  <si>
    <t>Density per 1000 ppl</t>
  </si>
  <si>
    <t>Total #</t>
  </si>
  <si>
    <t>FSP name</t>
  </si>
  <si>
    <t>#</t>
  </si>
  <si>
    <t>0-10, 10=highest risk</t>
  </si>
  <si>
    <t>Kachin</t>
  </si>
  <si>
    <t>Myitkyina</t>
  </si>
  <si>
    <t>MMR001001</t>
  </si>
  <si>
    <t>-</t>
  </si>
  <si>
    <t>Waingmaw</t>
  </si>
  <si>
    <t>MMR001002</t>
  </si>
  <si>
    <t>Injangyang</t>
  </si>
  <si>
    <t>MMR001003</t>
  </si>
  <si>
    <t>Tanai</t>
  </si>
  <si>
    <t>MMR001004</t>
  </si>
  <si>
    <t>Chipwi</t>
  </si>
  <si>
    <t>MMR001005</t>
  </si>
  <si>
    <t>Tsawlaw</t>
  </si>
  <si>
    <t>MMR001006</t>
  </si>
  <si>
    <t>Mohnyin</t>
  </si>
  <si>
    <t>MMR001007</t>
  </si>
  <si>
    <t>Mogaung</t>
  </si>
  <si>
    <t>MMR001008</t>
  </si>
  <si>
    <t>Hpakant</t>
  </si>
  <si>
    <t>MMR001009</t>
  </si>
  <si>
    <t>Bhamo</t>
  </si>
  <si>
    <t>MMR001010</t>
  </si>
  <si>
    <t>Shwegu</t>
  </si>
  <si>
    <t>MMR001011</t>
  </si>
  <si>
    <t>Momauk</t>
  </si>
  <si>
    <t>MMR001012</t>
  </si>
  <si>
    <t>Mansi</t>
  </si>
  <si>
    <t>MMR001013</t>
  </si>
  <si>
    <t>M-Pitesan, Post</t>
  </si>
  <si>
    <t>Puta-O</t>
  </si>
  <si>
    <t>MMR001014</t>
  </si>
  <si>
    <t>Sumprabum</t>
  </si>
  <si>
    <t>MMR001015</t>
  </si>
  <si>
    <t>Wave Money, Post</t>
  </si>
  <si>
    <t>Machanbaw</t>
  </si>
  <si>
    <t>MMR001016</t>
  </si>
  <si>
    <t>Nawngmun</t>
  </si>
  <si>
    <t>MMR001017</t>
  </si>
  <si>
    <t>Khaunglanhpu</t>
  </si>
  <si>
    <t>MMR001018</t>
  </si>
  <si>
    <t>Kayah</t>
  </si>
  <si>
    <t>Loikaw</t>
  </si>
  <si>
    <t>MMR002001</t>
  </si>
  <si>
    <t>Demoso</t>
  </si>
  <si>
    <t>MMR002002</t>
  </si>
  <si>
    <t>Hpruso</t>
  </si>
  <si>
    <t>MMR002003</t>
  </si>
  <si>
    <t>Shadaw</t>
  </si>
  <si>
    <t>MMR002004</t>
  </si>
  <si>
    <t>Bawlake</t>
  </si>
  <si>
    <t>MMR002005</t>
  </si>
  <si>
    <t>Hpasawng</t>
  </si>
  <si>
    <t>MMR002006</t>
  </si>
  <si>
    <t>Mese</t>
  </si>
  <si>
    <t>MMR002007</t>
  </si>
  <si>
    <t>Kayin</t>
  </si>
  <si>
    <t>Hpa-An</t>
  </si>
  <si>
    <t>MMR003001</t>
  </si>
  <si>
    <t>Hlaingbwe</t>
  </si>
  <si>
    <t>MMR003002</t>
  </si>
  <si>
    <t>Hpapun</t>
  </si>
  <si>
    <t>MMR003003</t>
  </si>
  <si>
    <t>Thandaunggyi</t>
  </si>
  <si>
    <t>MMR003004</t>
  </si>
  <si>
    <t>PGMF, M-Pitesan, Post</t>
  </si>
  <si>
    <t>Myawaddy</t>
  </si>
  <si>
    <t>MMR003005</t>
  </si>
  <si>
    <t>Kawkareik</t>
  </si>
  <si>
    <t>MMR003006</t>
  </si>
  <si>
    <t>Kyainseikgyi</t>
  </si>
  <si>
    <t>MMR003007</t>
  </si>
  <si>
    <t>Chin</t>
  </si>
  <si>
    <t>Falam</t>
  </si>
  <si>
    <t>MMR004001</t>
  </si>
  <si>
    <t>Hakha</t>
  </si>
  <si>
    <t>MMR004002</t>
  </si>
  <si>
    <t>Thantlang</t>
  </si>
  <si>
    <t>MMR004003</t>
  </si>
  <si>
    <t>Tedim</t>
  </si>
  <si>
    <t>MMR004004</t>
  </si>
  <si>
    <t>Tonzang</t>
  </si>
  <si>
    <t>MMR004005</t>
  </si>
  <si>
    <t>Thitsar, Post</t>
  </si>
  <si>
    <t>Mindat</t>
  </si>
  <si>
    <t>MMR004006</t>
  </si>
  <si>
    <t>Matupi</t>
  </si>
  <si>
    <t>MMR004007</t>
  </si>
  <si>
    <t>Kanpetlet</t>
  </si>
  <si>
    <t>MMR004008</t>
  </si>
  <si>
    <t>Paletwa</t>
  </si>
  <si>
    <t>MMR004009</t>
  </si>
  <si>
    <t>Sagaing</t>
  </si>
  <si>
    <t>MMR005001</t>
  </si>
  <si>
    <t>Myinmu</t>
  </si>
  <si>
    <t>MMR005002</t>
  </si>
  <si>
    <t>Myaung</t>
  </si>
  <si>
    <t>MMR005003</t>
  </si>
  <si>
    <t>Shwebo</t>
  </si>
  <si>
    <t>MMR005004</t>
  </si>
  <si>
    <t>Khin-U</t>
  </si>
  <si>
    <t>MMR005005</t>
  </si>
  <si>
    <t>Wetlet</t>
  </si>
  <si>
    <t>MMR005006</t>
  </si>
  <si>
    <t>Kanbalu</t>
  </si>
  <si>
    <t>MMR005007</t>
  </si>
  <si>
    <t>Kyunhla</t>
  </si>
  <si>
    <t>MMR005008</t>
  </si>
  <si>
    <t>Ye-U</t>
  </si>
  <si>
    <t>MMR005009</t>
  </si>
  <si>
    <t>Tabayin</t>
  </si>
  <si>
    <t>MMR005010</t>
  </si>
  <si>
    <t>Taze</t>
  </si>
  <si>
    <t>MMR005011</t>
  </si>
  <si>
    <t>Monywa</t>
  </si>
  <si>
    <t>MMR005012</t>
  </si>
  <si>
    <t>Budalin</t>
  </si>
  <si>
    <t>MMR005013</t>
  </si>
  <si>
    <t>Ayadaw</t>
  </si>
  <si>
    <t>MMR005014</t>
  </si>
  <si>
    <t>Chaung-U</t>
  </si>
  <si>
    <t>MMR005015</t>
  </si>
  <si>
    <t>Yinmarbin</t>
  </si>
  <si>
    <t>MMR005016</t>
  </si>
  <si>
    <t>Kani</t>
  </si>
  <si>
    <t>MMR005017</t>
  </si>
  <si>
    <t>Salingyi</t>
  </si>
  <si>
    <t>MMR005018</t>
  </si>
  <si>
    <t>Pale</t>
  </si>
  <si>
    <t>MMR005019</t>
  </si>
  <si>
    <t>Katha</t>
  </si>
  <si>
    <t>MMR005020</t>
  </si>
  <si>
    <t>Indaw</t>
  </si>
  <si>
    <t>MMR005021</t>
  </si>
  <si>
    <t>Tigyaing</t>
  </si>
  <si>
    <t>MMR005022</t>
  </si>
  <si>
    <t>Banmauk</t>
  </si>
  <si>
    <t>MMR005023</t>
  </si>
  <si>
    <t>Kawlin</t>
  </si>
  <si>
    <t>MMR005024</t>
  </si>
  <si>
    <t>Wuntho</t>
  </si>
  <si>
    <t>MMR005025</t>
  </si>
  <si>
    <t>Pinlebu</t>
  </si>
  <si>
    <t>MMR005026</t>
  </si>
  <si>
    <t>Kale</t>
  </si>
  <si>
    <t>MMR005027</t>
  </si>
  <si>
    <t>Kalewa</t>
  </si>
  <si>
    <t>MMR005028</t>
  </si>
  <si>
    <t>Mingin</t>
  </si>
  <si>
    <t>MMR005029</t>
  </si>
  <si>
    <t>Tamu</t>
  </si>
  <si>
    <t>MMR005030</t>
  </si>
  <si>
    <t>Mawlaik</t>
  </si>
  <si>
    <t>MMR005031</t>
  </si>
  <si>
    <t>Paungbyin</t>
  </si>
  <si>
    <t>MMR005032</t>
  </si>
  <si>
    <t>Hkamti</t>
  </si>
  <si>
    <t>MMR005033</t>
  </si>
  <si>
    <t>Homalin</t>
  </si>
  <si>
    <t>MMR005034</t>
  </si>
  <si>
    <t>Lay Shi</t>
  </si>
  <si>
    <t>MMR005035</t>
  </si>
  <si>
    <t>Lahe</t>
  </si>
  <si>
    <t>MMR005036</t>
  </si>
  <si>
    <t>Nanyun</t>
  </si>
  <si>
    <t>MMR005037</t>
  </si>
  <si>
    <t>Tanintharyi</t>
  </si>
  <si>
    <t>Dawei</t>
  </si>
  <si>
    <t>MMR006001</t>
  </si>
  <si>
    <t>Launglon</t>
  </si>
  <si>
    <t>MMR006002</t>
  </si>
  <si>
    <t>Thayetchaung</t>
  </si>
  <si>
    <t>MMR006003</t>
  </si>
  <si>
    <t>Yebyu</t>
  </si>
  <si>
    <t>MMR006004</t>
  </si>
  <si>
    <t>Myeik</t>
  </si>
  <si>
    <t>MMR006005</t>
  </si>
  <si>
    <t>Kyunsu</t>
  </si>
  <si>
    <t>MMR006006</t>
  </si>
  <si>
    <t>Palaw</t>
  </si>
  <si>
    <t>MMR006007</t>
  </si>
  <si>
    <t>MMR006008</t>
  </si>
  <si>
    <t>Kawthoung</t>
  </si>
  <si>
    <t>MMR006009</t>
  </si>
  <si>
    <t>Bokpyin</t>
  </si>
  <si>
    <t>MMR006010</t>
  </si>
  <si>
    <t>Bago (East)</t>
  </si>
  <si>
    <t>Bago</t>
  </si>
  <si>
    <t>MMR007001</t>
  </si>
  <si>
    <t>Thanatpin</t>
  </si>
  <si>
    <t>MMR007002</t>
  </si>
  <si>
    <t>Kawa</t>
  </si>
  <si>
    <t>MMR007003</t>
  </si>
  <si>
    <t>Waw</t>
  </si>
  <si>
    <t>MMR007004</t>
  </si>
  <si>
    <t>Nyaunglebin</t>
  </si>
  <si>
    <t>MMR007005</t>
  </si>
  <si>
    <t>Kyauktaga</t>
  </si>
  <si>
    <t>MMR007006</t>
  </si>
  <si>
    <t>Daik-U</t>
  </si>
  <si>
    <t>MMR007007</t>
  </si>
  <si>
    <t>Shwegyin</t>
  </si>
  <si>
    <t>MMR007008</t>
  </si>
  <si>
    <t>Taungoo</t>
  </si>
  <si>
    <t>MMR007009</t>
  </si>
  <si>
    <t>Yedashe</t>
  </si>
  <si>
    <t>MMR007010</t>
  </si>
  <si>
    <t>Kyaukkyi</t>
  </si>
  <si>
    <t>MMR007011</t>
  </si>
  <si>
    <t>Phyu</t>
  </si>
  <si>
    <t>MMR007012</t>
  </si>
  <si>
    <t>Oktwin</t>
  </si>
  <si>
    <t>MMR007013</t>
  </si>
  <si>
    <t>Htantabin</t>
  </si>
  <si>
    <t>MMR007014</t>
  </si>
  <si>
    <t>Bago (West)</t>
  </si>
  <si>
    <t>Pyay</t>
  </si>
  <si>
    <t>MMR008001</t>
  </si>
  <si>
    <t>Paukkhaung</t>
  </si>
  <si>
    <t>MMR008002</t>
  </si>
  <si>
    <t>Padaung</t>
  </si>
  <si>
    <t>MMR008003</t>
  </si>
  <si>
    <t>Paungde</t>
  </si>
  <si>
    <t>MMR008004</t>
  </si>
  <si>
    <t>Thegon</t>
  </si>
  <si>
    <t>MMR008005</t>
  </si>
  <si>
    <t>Shwedaung</t>
  </si>
  <si>
    <t>MMR008006</t>
  </si>
  <si>
    <t>Thayarwady</t>
  </si>
  <si>
    <t>MMR008007</t>
  </si>
  <si>
    <t>Letpadan</t>
  </si>
  <si>
    <t>MMR008008</t>
  </si>
  <si>
    <t>Minhla</t>
  </si>
  <si>
    <t>MMR008009</t>
  </si>
  <si>
    <t>Okpho</t>
  </si>
  <si>
    <t>MMR008010</t>
  </si>
  <si>
    <t>Zigon</t>
  </si>
  <si>
    <t>MMR008011</t>
  </si>
  <si>
    <t>Nattalin</t>
  </si>
  <si>
    <t>MMR008012</t>
  </si>
  <si>
    <t>Monyo</t>
  </si>
  <si>
    <t>MMR008013</t>
  </si>
  <si>
    <t>Gyobingauk</t>
  </si>
  <si>
    <t>MMR008014</t>
  </si>
  <si>
    <t>Magway</t>
  </si>
  <si>
    <t>MMR009001</t>
  </si>
  <si>
    <t>Yenangyaung</t>
  </si>
  <si>
    <t>MMR009002</t>
  </si>
  <si>
    <t>Chauk</t>
  </si>
  <si>
    <t>MMR009003</t>
  </si>
  <si>
    <t>Taungdwingyi</t>
  </si>
  <si>
    <t>MMR009004</t>
  </si>
  <si>
    <t>Myothit</t>
  </si>
  <si>
    <t>MMR009005</t>
  </si>
  <si>
    <t>Natmauk</t>
  </si>
  <si>
    <t>MMR009006</t>
  </si>
  <si>
    <t>Minbu</t>
  </si>
  <si>
    <t>MMR009007</t>
  </si>
  <si>
    <t>Pwintbyu</t>
  </si>
  <si>
    <t>MMR009008</t>
  </si>
  <si>
    <t>Ngape</t>
  </si>
  <si>
    <t>MMR009009</t>
  </si>
  <si>
    <t>Salin</t>
  </si>
  <si>
    <t>MMR009010</t>
  </si>
  <si>
    <t>Sidoktaya</t>
  </si>
  <si>
    <t>MMR009011</t>
  </si>
  <si>
    <t>Thayet</t>
  </si>
  <si>
    <t>MMR009012</t>
  </si>
  <si>
    <t>MMR009013</t>
  </si>
  <si>
    <t>Mindon</t>
  </si>
  <si>
    <t>MMR009014</t>
  </si>
  <si>
    <t>Kamma</t>
  </si>
  <si>
    <t>MMR009015</t>
  </si>
  <si>
    <t>Aunglan</t>
  </si>
  <si>
    <t>MMR009016</t>
  </si>
  <si>
    <t>Sinbaungwe</t>
  </si>
  <si>
    <t>MMR009017</t>
  </si>
  <si>
    <t>Pakokku</t>
  </si>
  <si>
    <t>MMR009018</t>
  </si>
  <si>
    <t>Yesagyo</t>
  </si>
  <si>
    <t>MMR009019</t>
  </si>
  <si>
    <t>Myaing</t>
  </si>
  <si>
    <t>MMR009020</t>
  </si>
  <si>
    <t>Pauk</t>
  </si>
  <si>
    <t>MMR009021</t>
  </si>
  <si>
    <t>Seikphyu</t>
  </si>
  <si>
    <t>MMR009022</t>
  </si>
  <si>
    <t>Gangaw</t>
  </si>
  <si>
    <t>MMR009023</t>
  </si>
  <si>
    <t>Tilin</t>
  </si>
  <si>
    <t>MMR009024</t>
  </si>
  <si>
    <t>Saw</t>
  </si>
  <si>
    <t>MMR009025</t>
  </si>
  <si>
    <t>Mandalay</t>
  </si>
  <si>
    <t>Aungmyaythazan</t>
  </si>
  <si>
    <t>MMR010001</t>
  </si>
  <si>
    <t>Chanayethazan</t>
  </si>
  <si>
    <t>MMR010002</t>
  </si>
  <si>
    <t>Mahaaungmyay</t>
  </si>
  <si>
    <t>MMR010003</t>
  </si>
  <si>
    <t>Chanmyathazi</t>
  </si>
  <si>
    <t>MMR010004</t>
  </si>
  <si>
    <t>Pyigyitagon</t>
  </si>
  <si>
    <t>MMR010005</t>
  </si>
  <si>
    <t>Amarapura</t>
  </si>
  <si>
    <t>MMR010006</t>
  </si>
  <si>
    <t>Patheingyi</t>
  </si>
  <si>
    <t>MMR010007</t>
  </si>
  <si>
    <t>Pyinoolwin</t>
  </si>
  <si>
    <t>MMR010008</t>
  </si>
  <si>
    <t>Madaya</t>
  </si>
  <si>
    <t>MMR010009</t>
  </si>
  <si>
    <t>Singu</t>
  </si>
  <si>
    <t>MMR010010</t>
  </si>
  <si>
    <t>Mogoke</t>
  </si>
  <si>
    <t>MMR010011</t>
  </si>
  <si>
    <t>Thabeikkyin</t>
  </si>
  <si>
    <t>MMR010012</t>
  </si>
  <si>
    <t>Kyaukse</t>
  </si>
  <si>
    <t>MMR010013</t>
  </si>
  <si>
    <t>Sintgaing</t>
  </si>
  <si>
    <t>MMR010014</t>
  </si>
  <si>
    <t>Myittha</t>
  </si>
  <si>
    <t>MMR010015</t>
  </si>
  <si>
    <t>Tada-U</t>
  </si>
  <si>
    <t>MMR010016</t>
  </si>
  <si>
    <t>Myingyan</t>
  </si>
  <si>
    <t>MMR010017</t>
  </si>
  <si>
    <t>Taungtha</t>
  </si>
  <si>
    <t>MMR010018</t>
  </si>
  <si>
    <t>Natogyi</t>
  </si>
  <si>
    <t>MMR010019</t>
  </si>
  <si>
    <t>Nyaung-U</t>
  </si>
  <si>
    <t>Kyaukpadaung</t>
  </si>
  <si>
    <t>MMR010020</t>
  </si>
  <si>
    <t>Ngazun</t>
  </si>
  <si>
    <t>MMR010021</t>
  </si>
  <si>
    <t>MMR010022</t>
  </si>
  <si>
    <t>Yamethin</t>
  </si>
  <si>
    <t>MMR010023</t>
  </si>
  <si>
    <t>Pyawbwe</t>
  </si>
  <si>
    <t>MMR010024</t>
  </si>
  <si>
    <t>Meiktila</t>
  </si>
  <si>
    <t>MMR010028</t>
  </si>
  <si>
    <t>Mahlaing</t>
  </si>
  <si>
    <t>MMR010029</t>
  </si>
  <si>
    <t>Thazi</t>
  </si>
  <si>
    <t>MMR010030</t>
  </si>
  <si>
    <t>Wundwin</t>
  </si>
  <si>
    <t>MMR010031</t>
  </si>
  <si>
    <t>Mon</t>
  </si>
  <si>
    <t>Mawlamyine</t>
  </si>
  <si>
    <t>MMR011001</t>
  </si>
  <si>
    <t>Kyaikmaraw</t>
  </si>
  <si>
    <t>MMR011002</t>
  </si>
  <si>
    <t>Chaungzon</t>
  </si>
  <si>
    <t>MMR011003</t>
  </si>
  <si>
    <t>Thanbyuzayat</t>
  </si>
  <si>
    <t>MMR011004</t>
  </si>
  <si>
    <t>Mudon</t>
  </si>
  <si>
    <t>MMR011005</t>
  </si>
  <si>
    <t>Ye</t>
  </si>
  <si>
    <t>MMR011006</t>
  </si>
  <si>
    <t>Thaton</t>
  </si>
  <si>
    <t>MMR011007</t>
  </si>
  <si>
    <t>Paung</t>
  </si>
  <si>
    <t>MMR011008</t>
  </si>
  <si>
    <t>Kyaikto</t>
  </si>
  <si>
    <t>MMR011009</t>
  </si>
  <si>
    <t>Bilin</t>
  </si>
  <si>
    <t>MMR011010</t>
  </si>
  <si>
    <t>Rakhine</t>
  </si>
  <si>
    <t>Sittwe</t>
  </si>
  <si>
    <t>MMR012001</t>
  </si>
  <si>
    <t>Ponnagyun</t>
  </si>
  <si>
    <t>MMR012002</t>
  </si>
  <si>
    <t>Mrauk-U</t>
  </si>
  <si>
    <t>MMR012003</t>
  </si>
  <si>
    <t>Kyauktaw</t>
  </si>
  <si>
    <t>MMR012004</t>
  </si>
  <si>
    <t>Minbya</t>
  </si>
  <si>
    <t>MMR012005</t>
  </si>
  <si>
    <t>Myebon</t>
  </si>
  <si>
    <t>MMR012006</t>
  </si>
  <si>
    <t>Pauktaw</t>
  </si>
  <si>
    <t>MMR012007</t>
  </si>
  <si>
    <t>Rathedaung</t>
  </si>
  <si>
    <t>MMR012008</t>
  </si>
  <si>
    <t>Maungdaw</t>
  </si>
  <si>
    <t>MMR012009</t>
  </si>
  <si>
    <t>Buthidaung</t>
  </si>
  <si>
    <t>MMR012010</t>
  </si>
  <si>
    <t>Kyaukpyu</t>
  </si>
  <si>
    <t>MMR012011</t>
  </si>
  <si>
    <t>Munaung</t>
  </si>
  <si>
    <t>MMR012012</t>
  </si>
  <si>
    <t>Ramree</t>
  </si>
  <si>
    <t>MMR012013</t>
  </si>
  <si>
    <t>Ann</t>
  </si>
  <si>
    <t>MMR012014</t>
  </si>
  <si>
    <t>Thandwe</t>
  </si>
  <si>
    <t>MMR012015</t>
  </si>
  <si>
    <t>Toungup</t>
  </si>
  <si>
    <t>MMR012016</t>
  </si>
  <si>
    <t>Gwa</t>
  </si>
  <si>
    <t>MMR012017</t>
  </si>
  <si>
    <t>Yangon</t>
  </si>
  <si>
    <t>Yangon (North)</t>
  </si>
  <si>
    <t>Insein</t>
  </si>
  <si>
    <t>MMR013001</t>
  </si>
  <si>
    <t>Mingaladon</t>
  </si>
  <si>
    <t>MMR013002</t>
  </si>
  <si>
    <t>Hmawbi</t>
  </si>
  <si>
    <t>MMR013003</t>
  </si>
  <si>
    <t>Hlegu</t>
  </si>
  <si>
    <t>MMR013004</t>
  </si>
  <si>
    <t>Taikkyi</t>
  </si>
  <si>
    <t>MMR013005</t>
  </si>
  <si>
    <t>MMR013006</t>
  </si>
  <si>
    <t>Shwepyithar</t>
  </si>
  <si>
    <t>MMR013007</t>
  </si>
  <si>
    <t>Hlaingtharya</t>
  </si>
  <si>
    <t>MMR013008</t>
  </si>
  <si>
    <t>Yangon (East)</t>
  </si>
  <si>
    <t>Thingangyun</t>
  </si>
  <si>
    <t>MMR013009</t>
  </si>
  <si>
    <t>Yankin</t>
  </si>
  <si>
    <t>MMR013010</t>
  </si>
  <si>
    <t>South Okkalapa</t>
  </si>
  <si>
    <t>MMR013011</t>
  </si>
  <si>
    <t>North Okkalapa</t>
  </si>
  <si>
    <t>MMR013012</t>
  </si>
  <si>
    <t>Thaketa</t>
  </si>
  <si>
    <t>MMR013013</t>
  </si>
  <si>
    <t>Dawbon</t>
  </si>
  <si>
    <t>MMR013014</t>
  </si>
  <si>
    <t>Tamwe</t>
  </si>
  <si>
    <t>MMR013015</t>
  </si>
  <si>
    <t>Pazundaung</t>
  </si>
  <si>
    <t>MMR013016</t>
  </si>
  <si>
    <t>Botahtaung</t>
  </si>
  <si>
    <t>MMR013017</t>
  </si>
  <si>
    <t>Dagon Myothit (South)</t>
  </si>
  <si>
    <t>MMR013018</t>
  </si>
  <si>
    <t>Dagon Myothit (North)</t>
  </si>
  <si>
    <t>MMR013019</t>
  </si>
  <si>
    <t>Dagon Myothit (East)</t>
  </si>
  <si>
    <t>MMR013020</t>
  </si>
  <si>
    <t>Dagon Myothit (Seikkan)</t>
  </si>
  <si>
    <t>MMR013021</t>
  </si>
  <si>
    <t>Mingalartaungnyunt</t>
  </si>
  <si>
    <t>MMR013022</t>
  </si>
  <si>
    <t>Yangon (South)</t>
  </si>
  <si>
    <t>Thanlyin</t>
  </si>
  <si>
    <t>MMR013023</t>
  </si>
  <si>
    <t>Kyauktan</t>
  </si>
  <si>
    <t>MMR013024</t>
  </si>
  <si>
    <t>Thongwa</t>
  </si>
  <si>
    <t>MMR013025</t>
  </si>
  <si>
    <t>Kayan</t>
  </si>
  <si>
    <t>MMR013026</t>
  </si>
  <si>
    <t>Twantay</t>
  </si>
  <si>
    <t>MMR013027</t>
  </si>
  <si>
    <t>Kawhmu</t>
  </si>
  <si>
    <t>MMR013028</t>
  </si>
  <si>
    <t>Kungyangon</t>
  </si>
  <si>
    <t>MMR013029</t>
  </si>
  <si>
    <t>Dala</t>
  </si>
  <si>
    <t>MMR013030</t>
  </si>
  <si>
    <t>Seikgyikanaungto</t>
  </si>
  <si>
    <t>MMR013031</t>
  </si>
  <si>
    <t>Cocokyun</t>
  </si>
  <si>
    <t>MMR013032</t>
  </si>
  <si>
    <t>Yangon (West)</t>
  </si>
  <si>
    <t>Kyauktada</t>
  </si>
  <si>
    <t>MMR013033</t>
  </si>
  <si>
    <t>Pabedan</t>
  </si>
  <si>
    <t>MMR013034</t>
  </si>
  <si>
    <t>Lanmadaw</t>
  </si>
  <si>
    <t>MMR013035</t>
  </si>
  <si>
    <t>Latha</t>
  </si>
  <si>
    <t>MMR013036</t>
  </si>
  <si>
    <t>Ahlone</t>
  </si>
  <si>
    <t>MMR013037</t>
  </si>
  <si>
    <t>Kyeemyindaing</t>
  </si>
  <si>
    <t>MMR013038</t>
  </si>
  <si>
    <t>Sanchaung</t>
  </si>
  <si>
    <t>MMR013039</t>
  </si>
  <si>
    <t>Hlaing</t>
  </si>
  <si>
    <t>MMR013040</t>
  </si>
  <si>
    <t>Kamaryut</t>
  </si>
  <si>
    <t>MMR013041</t>
  </si>
  <si>
    <t>Mayangone</t>
  </si>
  <si>
    <t>MMR013042</t>
  </si>
  <si>
    <t>Dagon</t>
  </si>
  <si>
    <t>MMR013043</t>
  </si>
  <si>
    <t>Bahan</t>
  </si>
  <si>
    <t>MMR013044</t>
  </si>
  <si>
    <t>Seikkan</t>
  </si>
  <si>
    <t>MMR013045</t>
  </si>
  <si>
    <t>Shan (South)</t>
  </si>
  <si>
    <t>Taunggyi</t>
  </si>
  <si>
    <t>MMR014001</t>
  </si>
  <si>
    <t>Nyaungshwe</t>
  </si>
  <si>
    <t>MMR014002</t>
  </si>
  <si>
    <t>Hopong</t>
  </si>
  <si>
    <t>MMR014003</t>
  </si>
  <si>
    <t>Hsihseng</t>
  </si>
  <si>
    <t>MMR014004</t>
  </si>
  <si>
    <t>Kalaw</t>
  </si>
  <si>
    <t>MMR014005</t>
  </si>
  <si>
    <t>Pindaya</t>
  </si>
  <si>
    <t>MMR014006</t>
  </si>
  <si>
    <t>Ywangan</t>
  </si>
  <si>
    <t>MMR014007</t>
  </si>
  <si>
    <t>Lawksawk</t>
  </si>
  <si>
    <t>MMR014008</t>
  </si>
  <si>
    <t>Pinlaung</t>
  </si>
  <si>
    <t>MMR014009</t>
  </si>
  <si>
    <t>Pekon</t>
  </si>
  <si>
    <t>MMR014010</t>
  </si>
  <si>
    <t>Loilen</t>
  </si>
  <si>
    <t>MMR014011</t>
  </si>
  <si>
    <t>Laihka</t>
  </si>
  <si>
    <t>MMR014012</t>
  </si>
  <si>
    <t>Nansang</t>
  </si>
  <si>
    <t>MMR014013</t>
  </si>
  <si>
    <t>Kunhing</t>
  </si>
  <si>
    <t>MMR014014</t>
  </si>
  <si>
    <t>Kyethi</t>
  </si>
  <si>
    <t>MMR014015</t>
  </si>
  <si>
    <t>Mongkaing</t>
  </si>
  <si>
    <t>MMR014016</t>
  </si>
  <si>
    <t>Monghsu</t>
  </si>
  <si>
    <t>MMR014017</t>
  </si>
  <si>
    <t>Langkho</t>
  </si>
  <si>
    <t>MMR014018</t>
  </si>
  <si>
    <t>Mongnai</t>
  </si>
  <si>
    <t>MMR014019</t>
  </si>
  <si>
    <t>Mawkmai</t>
  </si>
  <si>
    <t>MMR014020</t>
  </si>
  <si>
    <t>Mongpan</t>
  </si>
  <si>
    <t>MMR014021</t>
  </si>
  <si>
    <t>Shan (North)</t>
  </si>
  <si>
    <t>Lashio</t>
  </si>
  <si>
    <t>MMR015001</t>
  </si>
  <si>
    <t>Hseni</t>
  </si>
  <si>
    <t>MMR015002</t>
  </si>
  <si>
    <t>Mongyai</t>
  </si>
  <si>
    <t>MMR015003</t>
  </si>
  <si>
    <t>Tangyan</t>
  </si>
  <si>
    <t>MMR015004</t>
  </si>
  <si>
    <t>Matman</t>
  </si>
  <si>
    <t>Pangsang</t>
  </si>
  <si>
    <t>MMR015005</t>
  </si>
  <si>
    <t>Narphan</t>
  </si>
  <si>
    <t>MMR015006</t>
  </si>
  <si>
    <t>Hopang</t>
  </si>
  <si>
    <t>Pangwaun</t>
  </si>
  <si>
    <t>MMR015007</t>
  </si>
  <si>
    <t>Mongmao</t>
  </si>
  <si>
    <t>MMR015008</t>
  </si>
  <si>
    <t>Muse</t>
  </si>
  <si>
    <t>MMR015009</t>
  </si>
  <si>
    <t>Namhkan</t>
  </si>
  <si>
    <t>MMR015010</t>
  </si>
  <si>
    <t>Kutkai</t>
  </si>
  <si>
    <t>MMR015011</t>
  </si>
  <si>
    <t>Kyaukme</t>
  </si>
  <si>
    <t>MMR015012</t>
  </si>
  <si>
    <t>Nawnghkio</t>
  </si>
  <si>
    <t>MMR015013</t>
  </si>
  <si>
    <t>Hsipaw</t>
  </si>
  <si>
    <t>MMR015014</t>
  </si>
  <si>
    <t>Namtu</t>
  </si>
  <si>
    <t>MMR015015</t>
  </si>
  <si>
    <t>Namhsan</t>
  </si>
  <si>
    <t>MMR015016</t>
  </si>
  <si>
    <t>Mongmit</t>
  </si>
  <si>
    <t>MMR015017</t>
  </si>
  <si>
    <t>Mabein</t>
  </si>
  <si>
    <t>MMR015018</t>
  </si>
  <si>
    <t>Manton</t>
  </si>
  <si>
    <t>MMR015019</t>
  </si>
  <si>
    <t>Kunlong</t>
  </si>
  <si>
    <t>MMR015020</t>
  </si>
  <si>
    <t>MMR015021</t>
  </si>
  <si>
    <t>AYA, CB, Post</t>
  </si>
  <si>
    <t>Laukkaing</t>
  </si>
  <si>
    <t>MMR015022</t>
  </si>
  <si>
    <t>Konkyan</t>
  </si>
  <si>
    <t>MMR015023</t>
  </si>
  <si>
    <t>MMR015024</t>
  </si>
  <si>
    <t>Shan (East)</t>
  </si>
  <si>
    <t>Kengtung</t>
  </si>
  <si>
    <t>MMR016001</t>
  </si>
  <si>
    <t>Mongkhet</t>
  </si>
  <si>
    <t>MMR016002</t>
  </si>
  <si>
    <t>Mongyang</t>
  </si>
  <si>
    <t>MMR016003</t>
  </si>
  <si>
    <t>Mongla</t>
  </si>
  <si>
    <t>MMR016005</t>
  </si>
  <si>
    <t>Monghsat</t>
  </si>
  <si>
    <t>MMR016006</t>
  </si>
  <si>
    <t>Mongping</t>
  </si>
  <si>
    <t>MMR016007</t>
  </si>
  <si>
    <t>Mongton</t>
  </si>
  <si>
    <t>MMR016008</t>
  </si>
  <si>
    <t>Tachileik</t>
  </si>
  <si>
    <t>MMR016009</t>
  </si>
  <si>
    <t>Monghpyak</t>
  </si>
  <si>
    <t>MMR016010</t>
  </si>
  <si>
    <t>Mongyawng</t>
  </si>
  <si>
    <t>MMR016011</t>
  </si>
  <si>
    <t>Ayeyarwady</t>
  </si>
  <si>
    <t>Pathein</t>
  </si>
  <si>
    <t>MMR017001</t>
  </si>
  <si>
    <t>Kangyidaunt</t>
  </si>
  <si>
    <t>MMR017002</t>
  </si>
  <si>
    <t>Thabaung</t>
  </si>
  <si>
    <t>MMR017003</t>
  </si>
  <si>
    <t>Ngapudaw</t>
  </si>
  <si>
    <t>MMR017004</t>
  </si>
  <si>
    <t>Kyonpyaw</t>
  </si>
  <si>
    <t>MMR017005</t>
  </si>
  <si>
    <t>Yegyi</t>
  </si>
  <si>
    <t>MMR017006</t>
  </si>
  <si>
    <t>Kyaunggon</t>
  </si>
  <si>
    <t>MMR017007</t>
  </si>
  <si>
    <t>Hinthada</t>
  </si>
  <si>
    <t>MMR017008</t>
  </si>
  <si>
    <t>Zalun</t>
  </si>
  <si>
    <t>MMR017009</t>
  </si>
  <si>
    <t>Lemyethna</t>
  </si>
  <si>
    <t>MMR017010</t>
  </si>
  <si>
    <t>Myanaung</t>
  </si>
  <si>
    <t>MMR017011</t>
  </si>
  <si>
    <t>Kyangin</t>
  </si>
  <si>
    <t>MMR017012</t>
  </si>
  <si>
    <t>Ingapu</t>
  </si>
  <si>
    <t>MMR017013</t>
  </si>
  <si>
    <t>Myaungmya</t>
  </si>
  <si>
    <t>MMR017014</t>
  </si>
  <si>
    <t>Einme</t>
  </si>
  <si>
    <t>MMR017015</t>
  </si>
  <si>
    <t>Labutta</t>
  </si>
  <si>
    <t>MMR017016</t>
  </si>
  <si>
    <t>Wakema</t>
  </si>
  <si>
    <t>MMR017017</t>
  </si>
  <si>
    <t>Mawlamyinegyun</t>
  </si>
  <si>
    <t>MMR017018</t>
  </si>
  <si>
    <t>Maubin</t>
  </si>
  <si>
    <t>MMR017019</t>
  </si>
  <si>
    <t>Pantanaw</t>
  </si>
  <si>
    <t>MMR017020</t>
  </si>
  <si>
    <t>Nyaungdon</t>
  </si>
  <si>
    <t>MMR017021</t>
  </si>
  <si>
    <t>Danubyu</t>
  </si>
  <si>
    <t>MMR017022</t>
  </si>
  <si>
    <t>Pyapon</t>
  </si>
  <si>
    <t>MMR017023</t>
  </si>
  <si>
    <t>Bogale</t>
  </si>
  <si>
    <t>MMR017024</t>
  </si>
  <si>
    <t>Kyaiklat</t>
  </si>
  <si>
    <t>MMR017025</t>
  </si>
  <si>
    <t>Dedaye</t>
  </si>
  <si>
    <t>MMR017026</t>
  </si>
  <si>
    <t>Nay Pyi Taw</t>
  </si>
  <si>
    <t>Oke Ta Ra</t>
  </si>
  <si>
    <t>Zay Yar Thi Ri</t>
  </si>
  <si>
    <t>MMR018001</t>
  </si>
  <si>
    <t>Det Khi Na</t>
  </si>
  <si>
    <t>Za Bu Thi Ri</t>
  </si>
  <si>
    <t>MMR018002</t>
  </si>
  <si>
    <t>Tatkon</t>
  </si>
  <si>
    <t>MMR018003</t>
  </si>
  <si>
    <t>Det Khi Na Thi Ri</t>
  </si>
  <si>
    <t>MMR018004</t>
  </si>
  <si>
    <t>Poke Ba Thi Ri</t>
  </si>
  <si>
    <t>MMR018005</t>
  </si>
  <si>
    <t>Pyinmana</t>
  </si>
  <si>
    <t>MMR018006</t>
  </si>
  <si>
    <t>Lewe</t>
  </si>
  <si>
    <t>MMR018007</t>
  </si>
  <si>
    <t>Oke Ta Ra Thi Ri</t>
  </si>
  <si>
    <t>MMR018008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</si>
</sst>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\-"/>
    <numFmt numFmtId="167" formatCode="#,##0.0;[Red]\ \ \-\ #,##0.0\ ;&quot;-&quot;"/>
    <numFmt numFmtId="168" formatCode="#,##0.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0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4"/>
      <color theme="0"/>
      <name val="Calibri"/>
      <family val="2"/>
    </font>
    <font>
      <sz val="10"/>
      <color theme="0"/>
      <name val="Calibri"/>
      <family val="2"/>
    </font>
    <font>
      <sz val="12"/>
      <color theme="0"/>
      <name val="Calibri"/>
      <family val="2"/>
    </font>
    <font>
      <sz val="13"/>
      <color theme="0"/>
      <name val="Calibri"/>
      <family val="2"/>
    </font>
    <font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4"/>
      <name val="Calibri"/>
      <family val="2"/>
    </font>
    <font>
      <sz val="10"/>
      <color rgb="FF323232"/>
      <name val="Calibri"/>
      <family val="2"/>
    </font>
    <font>
      <sz val="9"/>
      <name val="Calibri"/>
      <family val="2"/>
    </font>
    <font>
      <sz val="13"/>
      <color rgb="FFFF0000"/>
      <name val="Calibri"/>
      <family val="2"/>
    </font>
    <font>
      <sz val="8"/>
      <name val="Calibri"/>
      <family val="2"/>
    </font>
    <font>
      <sz val="8"/>
      <color rgb="FF323232"/>
      <name val="Calibri"/>
      <family val="2"/>
    </font>
    <font>
      <sz val="8"/>
      <name val="Calibri"/>
      <family val="2"/>
      <scheme val="minor"/>
    </font>
    <font>
      <sz val="7"/>
      <color rgb="FF323232"/>
      <name val="Calibri"/>
      <family val="2"/>
    </font>
    <font>
      <sz val="7"/>
      <color rgb="FFC21A01"/>
      <name val="Calibri"/>
      <family val="2"/>
    </font>
    <font>
      <sz val="7"/>
      <color rgb="FF000000"/>
      <name val="Calibri"/>
      <family val="2"/>
    </font>
    <font>
      <sz val="9"/>
      <color rgb="FF323232"/>
      <name val="Calibri"/>
      <family val="2"/>
    </font>
    <font>
      <sz val="9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</font>
    <font>
      <sz val="6"/>
      <name val="Calibri"/>
      <family val="2"/>
      <scheme val="minor"/>
    </font>
    <font>
      <sz val="9"/>
      <color rgb="FF000000"/>
      <name val="Calibri"/>
      <family val="2"/>
    </font>
    <font>
      <sz val="9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6C8A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16">
    <xf numFmtId="0" fontId="0" fillId="0" borderId="0" xfId="0"/>
    <xf numFmtId="0" fontId="5" fillId="2" borderId="1" xfId="3" applyFont="1" applyFill="1" applyBorder="1"/>
    <xf numFmtId="0" fontId="6" fillId="2" borderId="2" xfId="3" applyFont="1" applyFill="1" applyBorder="1"/>
    <xf numFmtId="0" fontId="7" fillId="2" borderId="2" xfId="3" applyFont="1" applyFill="1" applyBorder="1"/>
    <xf numFmtId="0" fontId="8" fillId="2" borderId="3" xfId="3" applyFont="1" applyFill="1" applyBorder="1"/>
    <xf numFmtId="0" fontId="9" fillId="2" borderId="3" xfId="3" applyFont="1" applyFill="1" applyBorder="1"/>
    <xf numFmtId="0" fontId="10" fillId="2" borderId="3" xfId="3" applyFont="1" applyFill="1" applyBorder="1"/>
    <xf numFmtId="0" fontId="3" fillId="2" borderId="2" xfId="3" applyFont="1" applyFill="1" applyBorder="1"/>
    <xf numFmtId="0" fontId="11" fillId="2" borderId="3" xfId="3" applyFont="1" applyFill="1" applyBorder="1"/>
    <xf numFmtId="0" fontId="7" fillId="2" borderId="4" xfId="3" applyFont="1" applyFill="1" applyBorder="1"/>
    <xf numFmtId="0" fontId="7" fillId="0" borderId="0" xfId="3" applyFont="1"/>
    <xf numFmtId="0" fontId="6" fillId="3" borderId="5" xfId="3" applyFont="1" applyFill="1" applyBorder="1" applyAlignment="1">
      <alignment horizontal="left"/>
    </xf>
    <xf numFmtId="0" fontId="12" fillId="3" borderId="0" xfId="3" applyFont="1" applyFill="1"/>
    <xf numFmtId="0" fontId="13" fillId="3" borderId="0" xfId="3" applyFont="1" applyFill="1"/>
    <xf numFmtId="0" fontId="6" fillId="3" borderId="0" xfId="3" applyFont="1" applyFill="1"/>
    <xf numFmtId="0" fontId="14" fillId="3" borderId="0" xfId="3" applyFont="1" applyFill="1"/>
    <xf numFmtId="0" fontId="15" fillId="3" borderId="0" xfId="3" applyFont="1" applyFill="1"/>
    <xf numFmtId="0" fontId="16" fillId="3" borderId="0" xfId="3" applyFont="1" applyFill="1" applyAlignment="1">
      <alignment horizontal="center" vertical="center" wrapText="1"/>
    </xf>
    <xf numFmtId="0" fontId="16" fillId="3" borderId="0" xfId="3" applyFont="1" applyFill="1" applyAlignment="1">
      <alignment horizontal="center"/>
    </xf>
    <xf numFmtId="0" fontId="17" fillId="3" borderId="0" xfId="3" applyFont="1" applyFill="1" applyAlignment="1">
      <alignment horizontal="center"/>
    </xf>
    <xf numFmtId="0" fontId="18" fillId="4" borderId="0" xfId="3" applyFont="1" applyFill="1" applyAlignment="1">
      <alignment horizontal="center"/>
    </xf>
    <xf numFmtId="0" fontId="18" fillId="5" borderId="0" xfId="3" applyFont="1" applyFill="1" applyAlignment="1">
      <alignment horizontal="center"/>
    </xf>
    <xf numFmtId="0" fontId="18" fillId="6" borderId="0" xfId="3" applyFont="1" applyFill="1" applyAlignment="1">
      <alignment horizontal="center"/>
    </xf>
    <xf numFmtId="0" fontId="18" fillId="7" borderId="0" xfId="3" applyFont="1" applyFill="1" applyAlignment="1">
      <alignment horizontal="center"/>
    </xf>
    <xf numFmtId="0" fontId="18" fillId="8" borderId="0" xfId="3" applyFont="1" applyFill="1" applyAlignment="1">
      <alignment horizontal="center"/>
    </xf>
    <xf numFmtId="0" fontId="13" fillId="9" borderId="0" xfId="3" applyFont="1" applyFill="1"/>
    <xf numFmtId="0" fontId="13" fillId="10" borderId="6" xfId="3" applyFont="1" applyFill="1" applyBorder="1"/>
    <xf numFmtId="0" fontId="19" fillId="0" borderId="0" xfId="3" applyFont="1"/>
    <xf numFmtId="0" fontId="20" fillId="0" borderId="0" xfId="3" applyFont="1"/>
    <xf numFmtId="0" fontId="19" fillId="11" borderId="7" xfId="3" applyFont="1" applyFill="1" applyBorder="1" applyAlignment="1">
      <alignment horizontal="left" vertical="center" wrapText="1"/>
    </xf>
    <xf numFmtId="0" fontId="19" fillId="11" borderId="8" xfId="3" applyFont="1" applyFill="1" applyBorder="1" applyAlignment="1">
      <alignment horizontal="left" vertical="center" wrapText="1"/>
    </xf>
    <xf numFmtId="0" fontId="21" fillId="12" borderId="8" xfId="3" applyFont="1" applyFill="1" applyBorder="1" applyAlignment="1">
      <alignment vertical="center"/>
    </xf>
    <xf numFmtId="0" fontId="22" fillId="13" borderId="8" xfId="3" applyFont="1" applyFill="1" applyBorder="1" applyAlignment="1">
      <alignment horizontal="left" vertical="center" wrapText="1"/>
    </xf>
    <xf numFmtId="0" fontId="16" fillId="13" borderId="8" xfId="3" applyFont="1" applyFill="1" applyBorder="1" applyAlignment="1">
      <alignment vertical="center" wrapText="1"/>
    </xf>
    <xf numFmtId="0" fontId="19" fillId="14" borderId="8" xfId="3" applyFont="1" applyFill="1" applyBorder="1" applyAlignment="1">
      <alignment horizontal="left" textRotation="90" wrapText="1"/>
    </xf>
    <xf numFmtId="0" fontId="19" fillId="15" borderId="9" xfId="3" applyFont="1" applyFill="1" applyBorder="1" applyAlignment="1">
      <alignment horizontal="left" textRotation="90" wrapText="1"/>
    </xf>
    <xf numFmtId="0" fontId="23" fillId="0" borderId="0" xfId="3" applyFont="1" applyAlignment="1">
      <alignment wrapText="1"/>
    </xf>
    <xf numFmtId="0" fontId="7" fillId="0" borderId="0" xfId="3" applyFont="1" applyAlignment="1">
      <alignment wrapText="1"/>
    </xf>
    <xf numFmtId="0" fontId="24" fillId="0" borderId="10" xfId="3" applyFont="1" applyBorder="1" applyAlignment="1">
      <alignment horizontal="center" wrapText="1"/>
    </xf>
    <xf numFmtId="0" fontId="24" fillId="0" borderId="11" xfId="3" applyFont="1" applyBorder="1" applyAlignment="1">
      <alignment horizontal="center" wrapText="1"/>
    </xf>
    <xf numFmtId="0" fontId="25" fillId="0" borderId="11" xfId="3" applyFont="1" applyBorder="1" applyAlignment="1">
      <alignment horizontal="center" wrapText="1"/>
    </xf>
    <xf numFmtId="0" fontId="25" fillId="16" borderId="11" xfId="3" applyFont="1" applyFill="1" applyBorder="1" applyAlignment="1">
      <alignment horizontal="center"/>
    </xf>
    <xf numFmtId="0" fontId="16" fillId="0" borderId="11" xfId="3" applyFont="1" applyBorder="1" applyAlignment="1">
      <alignment horizontal="center"/>
    </xf>
    <xf numFmtId="0" fontId="26" fillId="0" borderId="11" xfId="3" applyFont="1" applyBorder="1" applyAlignment="1">
      <alignment horizontal="center"/>
    </xf>
    <xf numFmtId="0" fontId="27" fillId="0" borderId="11" xfId="3" applyFont="1" applyBorder="1" applyAlignment="1">
      <alignment horizontal="center" wrapText="1"/>
    </xf>
    <xf numFmtId="0" fontId="27" fillId="0" borderId="12" xfId="3" applyFont="1" applyBorder="1" applyAlignment="1">
      <alignment horizontal="center" wrapText="1"/>
    </xf>
    <xf numFmtId="0" fontId="28" fillId="0" borderId="0" xfId="3" applyFont="1" applyAlignment="1">
      <alignment horizontal="center" wrapText="1"/>
    </xf>
    <xf numFmtId="0" fontId="29" fillId="0" borderId="0" xfId="3" applyFont="1" applyAlignment="1">
      <alignment horizontal="center" wrapText="1"/>
    </xf>
    <xf numFmtId="0" fontId="21" fillId="0" borderId="13" xfId="3" applyFont="1" applyBorder="1" applyAlignment="1">
      <alignment horizontal="left"/>
    </xf>
    <xf numFmtId="0" fontId="21" fillId="0" borderId="14" xfId="3" applyFont="1" applyBorder="1" applyAlignment="1">
      <alignment horizontal="left"/>
    </xf>
    <xf numFmtId="0" fontId="21" fillId="16" borderId="14" xfId="3" applyFont="1" applyFill="1" applyBorder="1"/>
    <xf numFmtId="164" fontId="21" fillId="11" borderId="14" xfId="1" applyNumberFormat="1" applyFont="1" applyFill="1" applyBorder="1" applyAlignment="1">
      <alignment horizontal="left"/>
    </xf>
    <xf numFmtId="0" fontId="30" fillId="17" borderId="14" xfId="3" applyFont="1" applyFill="1" applyBorder="1" applyAlignment="1">
      <alignment horizontal="right"/>
    </xf>
    <xf numFmtId="165" fontId="31" fillId="0" borderId="14" xfId="3" applyNumberFormat="1" applyFont="1" applyBorder="1"/>
    <xf numFmtId="0" fontId="16" fillId="0" borderId="14" xfId="3" applyFont="1" applyBorder="1" applyAlignment="1">
      <alignment horizontal="right"/>
    </xf>
    <xf numFmtId="0" fontId="26" fillId="16" borderId="14" xfId="3" applyFont="1" applyFill="1" applyBorder="1"/>
    <xf numFmtId="0" fontId="32" fillId="0" borderId="14" xfId="3" applyFont="1" applyBorder="1" applyAlignment="1">
      <alignment horizontal="right"/>
    </xf>
    <xf numFmtId="166" fontId="32" fillId="0" borderId="14" xfId="3" applyNumberFormat="1" applyFont="1" applyBorder="1" applyAlignment="1">
      <alignment horizontal="right"/>
    </xf>
    <xf numFmtId="167" fontId="21" fillId="11" borderId="14" xfId="1" applyNumberFormat="1" applyFont="1" applyFill="1" applyBorder="1" applyAlignment="1"/>
    <xf numFmtId="167" fontId="21" fillId="11" borderId="15" xfId="1" applyNumberFormat="1" applyFont="1" applyFill="1" applyBorder="1" applyAlignment="1"/>
    <xf numFmtId="0" fontId="33" fillId="0" borderId="16" xfId="3" applyFont="1" applyBorder="1" applyAlignment="1">
      <alignment horizontal="center" vertical="center"/>
    </xf>
    <xf numFmtId="0" fontId="4" fillId="0" borderId="0" xfId="3"/>
    <xf numFmtId="0" fontId="21" fillId="0" borderId="10" xfId="3" applyFont="1" applyBorder="1" applyAlignment="1">
      <alignment horizontal="left"/>
    </xf>
    <xf numFmtId="0" fontId="21" fillId="0" borderId="11" xfId="3" applyFont="1" applyBorder="1" applyAlignment="1">
      <alignment horizontal="left"/>
    </xf>
    <xf numFmtId="0" fontId="21" fillId="16" borderId="11" xfId="3" applyFont="1" applyFill="1" applyBorder="1"/>
    <xf numFmtId="164" fontId="21" fillId="11" borderId="11" xfId="1" applyNumberFormat="1" applyFont="1" applyFill="1" applyBorder="1" applyAlignment="1">
      <alignment horizontal="left"/>
    </xf>
    <xf numFmtId="0" fontId="30" fillId="17" borderId="11" xfId="3" applyFont="1" applyFill="1" applyBorder="1" applyAlignment="1">
      <alignment horizontal="right"/>
    </xf>
    <xf numFmtId="165" fontId="31" fillId="0" borderId="11" xfId="3" applyNumberFormat="1" applyFont="1" applyBorder="1"/>
    <xf numFmtId="0" fontId="16" fillId="0" borderId="11" xfId="3" applyFont="1" applyBorder="1" applyAlignment="1">
      <alignment horizontal="right"/>
    </xf>
    <xf numFmtId="0" fontId="26" fillId="16" borderId="11" xfId="3" applyFont="1" applyFill="1" applyBorder="1"/>
    <xf numFmtId="0" fontId="26" fillId="18" borderId="11" xfId="3" applyFont="1" applyFill="1" applyBorder="1"/>
    <xf numFmtId="0" fontId="32" fillId="0" borderId="11" xfId="3" applyFont="1" applyBorder="1" applyAlignment="1">
      <alignment horizontal="right"/>
    </xf>
    <xf numFmtId="167" fontId="21" fillId="11" borderId="11" xfId="1" applyNumberFormat="1" applyFont="1" applyFill="1" applyBorder="1" applyAlignment="1"/>
    <xf numFmtId="167" fontId="21" fillId="11" borderId="12" xfId="1" applyNumberFormat="1" applyFont="1" applyFill="1" applyBorder="1" applyAlignment="1"/>
    <xf numFmtId="164" fontId="21" fillId="11" borderId="11" xfId="1" applyNumberFormat="1" applyFont="1" applyFill="1" applyBorder="1" applyAlignment="1">
      <alignment horizontal="right"/>
    </xf>
    <xf numFmtId="164" fontId="21" fillId="11" borderId="11" xfId="1" applyNumberFormat="1" applyFont="1" applyFill="1" applyBorder="1" applyAlignment="1"/>
    <xf numFmtId="0" fontId="34" fillId="16" borderId="11" xfId="3" applyFont="1" applyFill="1" applyBorder="1" applyAlignment="1">
      <alignment vertical="center" wrapText="1"/>
    </xf>
    <xf numFmtId="1" fontId="16" fillId="0" borderId="11" xfId="3" applyNumberFormat="1" applyFont="1" applyBorder="1" applyAlignment="1">
      <alignment horizontal="right"/>
    </xf>
    <xf numFmtId="43" fontId="31" fillId="0" borderId="11" xfId="3" applyNumberFormat="1" applyFont="1" applyBorder="1"/>
    <xf numFmtId="164" fontId="19" fillId="11" borderId="11" xfId="1" applyNumberFormat="1" applyFont="1" applyFill="1" applyBorder="1" applyAlignment="1"/>
    <xf numFmtId="0" fontId="21" fillId="0" borderId="17" xfId="3" applyFont="1" applyBorder="1" applyAlignment="1">
      <alignment horizontal="left"/>
    </xf>
    <xf numFmtId="0" fontId="21" fillId="0" borderId="18" xfId="3" applyFont="1" applyBorder="1" applyAlignment="1">
      <alignment horizontal="left"/>
    </xf>
    <xf numFmtId="0" fontId="21" fillId="16" borderId="18" xfId="3" applyFont="1" applyFill="1" applyBorder="1"/>
    <xf numFmtId="164" fontId="21" fillId="11" borderId="18" xfId="1" applyNumberFormat="1" applyFont="1" applyFill="1" applyBorder="1" applyAlignment="1"/>
    <xf numFmtId="164" fontId="21" fillId="11" borderId="18" xfId="1" applyNumberFormat="1" applyFont="1" applyFill="1" applyBorder="1" applyAlignment="1">
      <alignment horizontal="right"/>
    </xf>
    <xf numFmtId="0" fontId="30" fillId="17" borderId="18" xfId="3" applyFont="1" applyFill="1" applyBorder="1" applyAlignment="1">
      <alignment horizontal="right"/>
    </xf>
    <xf numFmtId="165" fontId="31" fillId="0" borderId="18" xfId="3" applyNumberFormat="1" applyFont="1" applyBorder="1"/>
    <xf numFmtId="0" fontId="16" fillId="0" borderId="18" xfId="3" applyFont="1" applyBorder="1" applyAlignment="1">
      <alignment horizontal="right"/>
    </xf>
    <xf numFmtId="0" fontId="26" fillId="16" borderId="18" xfId="3" applyFont="1" applyFill="1" applyBorder="1"/>
    <xf numFmtId="0" fontId="32" fillId="0" borderId="18" xfId="3" applyFont="1" applyBorder="1" applyAlignment="1">
      <alignment horizontal="right"/>
    </xf>
    <xf numFmtId="167" fontId="21" fillId="11" borderId="18" xfId="1" applyNumberFormat="1" applyFont="1" applyFill="1" applyBorder="1" applyAlignment="1"/>
    <xf numFmtId="167" fontId="21" fillId="11" borderId="19" xfId="1" applyNumberFormat="1" applyFont="1" applyFill="1" applyBorder="1" applyAlignment="1"/>
    <xf numFmtId="0" fontId="4" fillId="19" borderId="0" xfId="3" applyFill="1"/>
    <xf numFmtId="0" fontId="4" fillId="18" borderId="0" xfId="3" applyFill="1"/>
    <xf numFmtId="165" fontId="35" fillId="19" borderId="0" xfId="3" applyNumberFormat="1" applyFont="1" applyFill="1"/>
    <xf numFmtId="0" fontId="16" fillId="19" borderId="0" xfId="3" applyFont="1" applyFill="1"/>
    <xf numFmtId="0" fontId="32" fillId="19" borderId="0" xfId="3" applyFont="1" applyFill="1"/>
    <xf numFmtId="0" fontId="32" fillId="19" borderId="0" xfId="3" applyFont="1" applyFill="1" applyAlignment="1">
      <alignment horizontal="right"/>
    </xf>
    <xf numFmtId="168" fontId="4" fillId="19" borderId="0" xfId="3" applyNumberFormat="1" applyFill="1"/>
    <xf numFmtId="0" fontId="4" fillId="16" borderId="0" xfId="3" applyFill="1"/>
    <xf numFmtId="165" fontId="35" fillId="0" borderId="0" xfId="3" applyNumberFormat="1" applyFont="1"/>
    <xf numFmtId="0" fontId="16" fillId="0" borderId="0" xfId="3" applyFont="1" applyAlignment="1">
      <alignment horizontal="left"/>
    </xf>
    <xf numFmtId="0" fontId="32" fillId="0" borderId="0" xfId="3" applyFont="1" applyAlignment="1">
      <alignment horizontal="left"/>
    </xf>
    <xf numFmtId="9" fontId="32" fillId="0" borderId="0" xfId="2" applyFont="1" applyFill="1" applyAlignment="1"/>
    <xf numFmtId="0" fontId="3" fillId="0" borderId="0" xfId="3" applyFont="1"/>
    <xf numFmtId="168" fontId="4" fillId="0" borderId="0" xfId="3" applyNumberFormat="1"/>
    <xf numFmtId="0" fontId="4" fillId="0" borderId="0" xfId="3" applyAlignment="1">
      <alignment horizontal="left" wrapText="1"/>
    </xf>
    <xf numFmtId="0" fontId="35" fillId="0" borderId="0" xfId="3" applyFont="1" applyAlignment="1">
      <alignment horizontal="left" wrapText="1"/>
    </xf>
    <xf numFmtId="0" fontId="16" fillId="0" borderId="0" xfId="3" applyFont="1"/>
    <xf numFmtId="0" fontId="32" fillId="0" borderId="0" xfId="3" applyFont="1"/>
    <xf numFmtId="0" fontId="36" fillId="0" borderId="0" xfId="3" applyFont="1" applyAlignment="1">
      <alignment horizontal="left"/>
    </xf>
    <xf numFmtId="0" fontId="22" fillId="0" borderId="0" xfId="3" applyFont="1"/>
    <xf numFmtId="0" fontId="35" fillId="0" borderId="0" xfId="3" applyFont="1"/>
    <xf numFmtId="0" fontId="31" fillId="0" borderId="0" xfId="3" applyFont="1"/>
    <xf numFmtId="0" fontId="37" fillId="0" borderId="0" xfId="3" applyFont="1"/>
    <xf numFmtId="0" fontId="2" fillId="0" borderId="0" xfId="3" applyFont="1"/>
  </cellXfs>
  <cellStyles count="4">
    <cellStyle name="Comma" xfId="1" builtinId="3"/>
    <cellStyle name="Normal" xfId="0" builtinId="0"/>
    <cellStyle name="Normal 2" xfId="3" xr:uid="{2481837B-9668-4884-A492-DE699E0D4229}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575B-8B7B-40FC-8374-4CCCF23AB750}">
  <sheetPr>
    <tabColor rgb="FF0070C0"/>
    <pageSetUpPr fitToPage="1"/>
  </sheetPr>
  <dimension ref="A1:AM1001"/>
  <sheetViews>
    <sheetView showGridLines="0" tabSelected="1" zoomScale="140" zoomScaleNormal="140" workbookViewId="0">
      <selection activeCell="D3" sqref="D3"/>
    </sheetView>
  </sheetViews>
  <sheetFormatPr defaultColWidth="14.453125" defaultRowHeight="15" customHeight="1" x14ac:dyDescent="0.35"/>
  <cols>
    <col min="1" max="1" width="11.08984375" style="61" customWidth="1"/>
    <col min="2" max="2" width="9.6328125" style="61" customWidth="1"/>
    <col min="3" max="3" width="11.54296875" style="61" customWidth="1"/>
    <col min="4" max="4" width="11.7265625" style="61" customWidth="1"/>
    <col min="5" max="5" width="9.90625" style="61" customWidth="1"/>
    <col min="6" max="6" width="8.90625" style="61" customWidth="1"/>
    <col min="7" max="7" width="9.453125" style="61" customWidth="1"/>
    <col min="8" max="8" width="9.1796875" style="112" customWidth="1"/>
    <col min="9" max="9" width="9" style="113" customWidth="1"/>
    <col min="10" max="10" width="10.453125" style="114" customWidth="1"/>
    <col min="11" max="11" width="10.90625" style="114" customWidth="1"/>
    <col min="12" max="12" width="10.26953125" style="114" customWidth="1"/>
    <col min="13" max="13" width="5.54296875" style="114" customWidth="1"/>
    <col min="14" max="14" width="5" style="114" customWidth="1"/>
    <col min="15" max="15" width="5.26953125" style="114" customWidth="1"/>
    <col min="16" max="16" width="5.6328125" style="114" customWidth="1"/>
    <col min="17" max="17" width="5" style="114" customWidth="1"/>
    <col min="18" max="18" width="6.08984375" style="104" customWidth="1"/>
    <col min="19" max="19" width="5.08984375" style="115" customWidth="1"/>
    <col min="20" max="20" width="5.1796875" style="115" customWidth="1"/>
    <col min="21" max="21" width="5.08984375" style="115" customWidth="1"/>
    <col min="22" max="22" width="5.08984375" style="114" customWidth="1"/>
    <col min="23" max="23" width="7.1796875" style="114" customWidth="1"/>
    <col min="24" max="24" width="5.453125" style="114" customWidth="1"/>
    <col min="25" max="25" width="5.1796875" style="114" customWidth="1"/>
    <col min="26" max="26" width="6.7265625" style="114" customWidth="1"/>
    <col min="27" max="27" width="7.453125" style="114" customWidth="1"/>
    <col min="28" max="28" width="6.81640625" style="104" customWidth="1"/>
    <col min="29" max="29" width="6.54296875" style="104" customWidth="1"/>
    <col min="30" max="30" width="6.7265625" style="104" customWidth="1"/>
    <col min="31" max="31" width="5.36328125" style="104" customWidth="1"/>
    <col min="32" max="32" width="5.36328125" style="61" customWidth="1"/>
    <col min="33" max="33" width="5.54296875" style="61" customWidth="1"/>
    <col min="34" max="35" width="5.26953125" style="61" customWidth="1"/>
    <col min="36" max="36" width="5.81640625" style="61" customWidth="1"/>
    <col min="37" max="37" width="5.6328125" style="61" customWidth="1"/>
    <col min="38" max="38" width="6.81640625" style="61" customWidth="1"/>
    <col min="39" max="39" width="15.453125" style="61" customWidth="1"/>
    <col min="40" max="46" width="12.36328125" style="61" customWidth="1"/>
    <col min="47" max="16384" width="14.453125" style="61"/>
  </cols>
  <sheetData>
    <row r="1" spans="1:39" s="10" customFormat="1" ht="23" customHeight="1" x14ac:dyDescent="0.45">
      <c r="A1" s="1" t="s">
        <v>0</v>
      </c>
      <c r="B1" s="2"/>
      <c r="C1" s="3"/>
      <c r="D1" s="3"/>
      <c r="E1" s="3"/>
      <c r="F1" s="3"/>
      <c r="G1" s="4" t="s">
        <v>1</v>
      </c>
      <c r="H1" s="5" t="s">
        <v>2</v>
      </c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8" t="s">
        <v>3</v>
      </c>
      <c r="AG1" s="3"/>
      <c r="AH1" s="3"/>
      <c r="AI1" s="3"/>
      <c r="AJ1" s="3"/>
      <c r="AK1" s="3"/>
      <c r="AL1" s="9"/>
    </row>
    <row r="2" spans="1:39" s="28" customFormat="1" ht="21" customHeight="1" x14ac:dyDescent="0.45">
      <c r="A2" s="11" t="s">
        <v>4</v>
      </c>
      <c r="B2" s="12"/>
      <c r="C2" s="13"/>
      <c r="D2" s="14"/>
      <c r="E2" s="15"/>
      <c r="F2" s="15"/>
      <c r="G2" s="16"/>
      <c r="H2" s="17"/>
      <c r="I2" s="18"/>
      <c r="J2" s="19"/>
      <c r="K2" s="19"/>
      <c r="L2" s="19"/>
      <c r="M2" s="20" t="s">
        <v>5</v>
      </c>
      <c r="N2" s="20" t="s">
        <v>5</v>
      </c>
      <c r="O2" s="20" t="s">
        <v>5</v>
      </c>
      <c r="P2" s="20" t="s">
        <v>5</v>
      </c>
      <c r="Q2" s="20" t="s">
        <v>5</v>
      </c>
      <c r="R2" s="20" t="s">
        <v>5</v>
      </c>
      <c r="S2" s="21" t="s">
        <v>6</v>
      </c>
      <c r="T2" s="21" t="s">
        <v>6</v>
      </c>
      <c r="U2" s="21" t="s">
        <v>6</v>
      </c>
      <c r="V2" s="21" t="s">
        <v>6</v>
      </c>
      <c r="W2" s="21" t="s">
        <v>6</v>
      </c>
      <c r="X2" s="21" t="s">
        <v>6</v>
      </c>
      <c r="Y2" s="21" t="s">
        <v>6</v>
      </c>
      <c r="Z2" s="22" t="s">
        <v>7</v>
      </c>
      <c r="AA2" s="23" t="s">
        <v>7</v>
      </c>
      <c r="AB2" s="23" t="s">
        <v>7</v>
      </c>
      <c r="AC2" s="23" t="s">
        <v>7</v>
      </c>
      <c r="AD2" s="23" t="s">
        <v>7</v>
      </c>
      <c r="AE2" s="24" t="s">
        <v>8</v>
      </c>
      <c r="AF2" s="25" t="s">
        <v>9</v>
      </c>
      <c r="AG2" s="25"/>
      <c r="AH2" s="25"/>
      <c r="AI2" s="25"/>
      <c r="AJ2" s="25"/>
      <c r="AK2" s="25"/>
      <c r="AL2" s="26" t="s">
        <v>10</v>
      </c>
      <c r="AM2" s="27"/>
    </row>
    <row r="3" spans="1:39" s="37" customFormat="1" ht="74.5" customHeight="1" x14ac:dyDescent="0.4">
      <c r="A3" s="29" t="s">
        <v>11</v>
      </c>
      <c r="B3" s="30" t="s">
        <v>12</v>
      </c>
      <c r="C3" s="30" t="s">
        <v>13</v>
      </c>
      <c r="D3" s="31" t="s">
        <v>14</v>
      </c>
      <c r="E3" s="30" t="s">
        <v>15</v>
      </c>
      <c r="F3" s="30" t="s">
        <v>16</v>
      </c>
      <c r="G3" s="30" t="s">
        <v>17</v>
      </c>
      <c r="H3" s="32" t="s">
        <v>18</v>
      </c>
      <c r="I3" s="33" t="s">
        <v>19</v>
      </c>
      <c r="J3" s="33" t="s">
        <v>20</v>
      </c>
      <c r="K3" s="33" t="s">
        <v>21</v>
      </c>
      <c r="L3" s="33" t="s">
        <v>22</v>
      </c>
      <c r="M3" s="33" t="s">
        <v>23</v>
      </c>
      <c r="N3" s="33" t="s">
        <v>24</v>
      </c>
      <c r="O3" s="33" t="s">
        <v>25</v>
      </c>
      <c r="P3" s="33" t="s">
        <v>26</v>
      </c>
      <c r="Q3" s="33" t="s">
        <v>27</v>
      </c>
      <c r="R3" s="33" t="s">
        <v>28</v>
      </c>
      <c r="S3" s="33" t="s">
        <v>29</v>
      </c>
      <c r="T3" s="33" t="s">
        <v>30</v>
      </c>
      <c r="U3" s="33" t="s">
        <v>31</v>
      </c>
      <c r="V3" s="33" t="s">
        <v>32</v>
      </c>
      <c r="W3" s="33" t="s">
        <v>33</v>
      </c>
      <c r="X3" s="33" t="s">
        <v>34</v>
      </c>
      <c r="Y3" s="33" t="s">
        <v>35</v>
      </c>
      <c r="Z3" s="33" t="s">
        <v>36</v>
      </c>
      <c r="AA3" s="33" t="s">
        <v>37</v>
      </c>
      <c r="AB3" s="33" t="s">
        <v>38</v>
      </c>
      <c r="AC3" s="33" t="s">
        <v>39</v>
      </c>
      <c r="AD3" s="33" t="s">
        <v>40</v>
      </c>
      <c r="AE3" s="33" t="s">
        <v>8</v>
      </c>
      <c r="AF3" s="34" t="s">
        <v>41</v>
      </c>
      <c r="AG3" s="34" t="s">
        <v>42</v>
      </c>
      <c r="AH3" s="34" t="s">
        <v>43</v>
      </c>
      <c r="AI3" s="34" t="s">
        <v>44</v>
      </c>
      <c r="AJ3" s="34" t="s">
        <v>45</v>
      </c>
      <c r="AK3" s="34" t="s">
        <v>46</v>
      </c>
      <c r="AL3" s="35" t="s">
        <v>47</v>
      </c>
      <c r="AM3" s="36"/>
    </row>
    <row r="4" spans="1:39" s="47" customFormat="1" ht="23" customHeight="1" thickBot="1" x14ac:dyDescent="0.35">
      <c r="A4" s="38" t="s">
        <v>48</v>
      </c>
      <c r="B4" s="39" t="s">
        <v>49</v>
      </c>
      <c r="C4" s="40" t="s">
        <v>50</v>
      </c>
      <c r="D4" s="41" t="s">
        <v>51</v>
      </c>
      <c r="E4" s="40" t="s">
        <v>52</v>
      </c>
      <c r="F4" s="40" t="s">
        <v>52</v>
      </c>
      <c r="G4" s="40" t="s">
        <v>53</v>
      </c>
      <c r="H4" s="40" t="s">
        <v>54</v>
      </c>
      <c r="I4" s="42" t="s">
        <v>55</v>
      </c>
      <c r="J4" s="43" t="s">
        <v>56</v>
      </c>
      <c r="K4" s="43" t="s">
        <v>56</v>
      </c>
      <c r="L4" s="43" t="s">
        <v>56</v>
      </c>
      <c r="M4" s="43" t="s">
        <v>57</v>
      </c>
      <c r="N4" s="43" t="s">
        <v>57</v>
      </c>
      <c r="O4" s="43" t="s">
        <v>57</v>
      </c>
      <c r="P4" s="43" t="s">
        <v>57</v>
      </c>
      <c r="Q4" s="43" t="s">
        <v>57</v>
      </c>
      <c r="R4" s="43" t="s">
        <v>57</v>
      </c>
      <c r="S4" s="43" t="s">
        <v>57</v>
      </c>
      <c r="T4" s="43" t="s">
        <v>57</v>
      </c>
      <c r="U4" s="43" t="s">
        <v>57</v>
      </c>
      <c r="V4" s="43" t="s">
        <v>57</v>
      </c>
      <c r="W4" s="43" t="s">
        <v>57</v>
      </c>
      <c r="X4" s="43" t="s">
        <v>57</v>
      </c>
      <c r="Y4" s="43" t="s">
        <v>57</v>
      </c>
      <c r="Z4" s="43" t="s">
        <v>57</v>
      </c>
      <c r="AA4" s="43" t="s">
        <v>57</v>
      </c>
      <c r="AB4" s="43" t="s">
        <v>57</v>
      </c>
      <c r="AC4" s="43" t="s">
        <v>57</v>
      </c>
      <c r="AD4" s="43" t="s">
        <v>57</v>
      </c>
      <c r="AE4" s="43" t="s">
        <v>57</v>
      </c>
      <c r="AF4" s="44" t="s">
        <v>58</v>
      </c>
      <c r="AG4" s="44" t="s">
        <v>58</v>
      </c>
      <c r="AH4" s="44" t="s">
        <v>58</v>
      </c>
      <c r="AI4" s="44" t="s">
        <v>58</v>
      </c>
      <c r="AJ4" s="44" t="s">
        <v>58</v>
      </c>
      <c r="AK4" s="44" t="s">
        <v>58</v>
      </c>
      <c r="AL4" s="45" t="s">
        <v>58</v>
      </c>
      <c r="AM4" s="46"/>
    </row>
    <row r="5" spans="1:39" ht="18.5" customHeight="1" thickBot="1" x14ac:dyDescent="0.4">
      <c r="A5" s="48" t="s">
        <v>59</v>
      </c>
      <c r="B5" s="49" t="s">
        <v>60</v>
      </c>
      <c r="C5" s="49" t="s">
        <v>60</v>
      </c>
      <c r="D5" s="50" t="s">
        <v>61</v>
      </c>
      <c r="E5" s="51">
        <v>244151</v>
      </c>
      <c r="F5" s="51">
        <v>25</v>
      </c>
      <c r="G5" s="52" t="str">
        <f t="shared" ref="G5:G68" si="0">IF(I5&gt;0,"Yes",IF(I5&lt;1,"No"))</f>
        <v>Yes</v>
      </c>
      <c r="H5" s="53">
        <f>+I5/E5*1000</f>
        <v>7.3520075690863438</v>
      </c>
      <c r="I5" s="54">
        <f>+SUM(M5:AE5)</f>
        <v>1795</v>
      </c>
      <c r="J5" s="55" t="str">
        <f t="shared" ref="J5:J18" si="1">INDEX($M$3:$AE$3,MATCH(LARGE($M5:$AE5,1),$M5:$AE5,0))</f>
        <v>Wave Money</v>
      </c>
      <c r="K5" s="55" t="str">
        <f>INDEX($M$3:$AE$3,MATCH(LARGE($M5:$AE5,2),$M5:$AE5,0))</f>
        <v>M-Pitesan</v>
      </c>
      <c r="L5" s="55" t="str">
        <f>INDEX($M$3:$AE$3,MATCH(LARGE($M5:$AE5,3),$M5:$AE5,0))</f>
        <v>KBZ Pay</v>
      </c>
      <c r="M5" s="56">
        <v>1</v>
      </c>
      <c r="N5" s="56">
        <v>1</v>
      </c>
      <c r="O5" s="56" t="s">
        <v>62</v>
      </c>
      <c r="P5" s="56">
        <v>2</v>
      </c>
      <c r="Q5" s="56">
        <v>1</v>
      </c>
      <c r="R5" s="56">
        <v>1</v>
      </c>
      <c r="S5" s="56">
        <v>2</v>
      </c>
      <c r="T5" s="56">
        <v>1</v>
      </c>
      <c r="U5" s="56" t="s">
        <v>62</v>
      </c>
      <c r="V5" s="57" t="s">
        <v>62</v>
      </c>
      <c r="W5" s="56" t="s">
        <v>62</v>
      </c>
      <c r="X5" s="56" t="s">
        <v>62</v>
      </c>
      <c r="Y5" s="56">
        <v>1</v>
      </c>
      <c r="Z5" s="56">
        <v>370</v>
      </c>
      <c r="AA5" s="56">
        <v>394</v>
      </c>
      <c r="AB5" s="56">
        <v>357</v>
      </c>
      <c r="AC5" s="56" t="s">
        <v>62</v>
      </c>
      <c r="AD5" s="56">
        <v>661</v>
      </c>
      <c r="AE5" s="56">
        <v>3</v>
      </c>
      <c r="AF5" s="58">
        <v>0</v>
      </c>
      <c r="AG5" s="58">
        <v>5.1522880642583324</v>
      </c>
      <c r="AH5" s="58">
        <v>0</v>
      </c>
      <c r="AI5" s="58">
        <v>0.27740900999999996</v>
      </c>
      <c r="AJ5" s="58">
        <v>1.6962285117468108</v>
      </c>
      <c r="AK5" s="58">
        <v>0.20511981434349574</v>
      </c>
      <c r="AL5" s="59">
        <v>9.8000000000000007</v>
      </c>
      <c r="AM5" s="60"/>
    </row>
    <row r="6" spans="1:39" ht="15.5" customHeight="1" thickBot="1" x14ac:dyDescent="0.4">
      <c r="A6" s="62" t="s">
        <v>59</v>
      </c>
      <c r="B6" s="63" t="s">
        <v>60</v>
      </c>
      <c r="C6" s="63" t="s">
        <v>63</v>
      </c>
      <c r="D6" s="64" t="s">
        <v>64</v>
      </c>
      <c r="E6" s="65">
        <v>120959</v>
      </c>
      <c r="F6" s="65">
        <f>16+8</f>
        <v>24</v>
      </c>
      <c r="G6" s="66" t="str">
        <f t="shared" si="0"/>
        <v>Yes</v>
      </c>
      <c r="H6" s="67">
        <f>+I6/E6*1000</f>
        <v>1.8022635769144917</v>
      </c>
      <c r="I6" s="68">
        <f t="shared" ref="I6:I69" si="2">+SUM(M6:AE6)</f>
        <v>218</v>
      </c>
      <c r="J6" s="69" t="str">
        <f t="shared" si="1"/>
        <v>Mytel Wallet</v>
      </c>
      <c r="K6" s="69" t="str">
        <f>INDEX($M$3:$AE$3,MATCH(LARGE($M6:$AE6,2),$M6:$AE6,0))</f>
        <v>Wave Money</v>
      </c>
      <c r="L6" s="70" t="str">
        <f>INDEX($M$3:$AE$3,MATCH(LARGE($M6:$AE6,3),$M6:$AE6,0))</f>
        <v>M-Pitesan</v>
      </c>
      <c r="M6" s="71" t="s">
        <v>62</v>
      </c>
      <c r="N6" s="56" t="s">
        <v>62</v>
      </c>
      <c r="O6" s="71" t="s">
        <v>62</v>
      </c>
      <c r="P6" s="71" t="s">
        <v>62</v>
      </c>
      <c r="Q6" s="71" t="s">
        <v>62</v>
      </c>
      <c r="R6" s="71" t="s">
        <v>62</v>
      </c>
      <c r="S6" s="71" t="s">
        <v>62</v>
      </c>
      <c r="T6" s="71">
        <v>1</v>
      </c>
      <c r="U6" s="71" t="s">
        <v>62</v>
      </c>
      <c r="V6" s="71" t="s">
        <v>62</v>
      </c>
      <c r="W6" s="71" t="s">
        <v>62</v>
      </c>
      <c r="X6" s="71" t="s">
        <v>62</v>
      </c>
      <c r="Y6" s="71">
        <v>1</v>
      </c>
      <c r="Z6" s="71" t="s">
        <v>62</v>
      </c>
      <c r="AA6" s="71">
        <v>4</v>
      </c>
      <c r="AB6" s="71">
        <v>111</v>
      </c>
      <c r="AC6" s="71" t="s">
        <v>62</v>
      </c>
      <c r="AD6" s="71">
        <v>100</v>
      </c>
      <c r="AE6" s="71">
        <v>1</v>
      </c>
      <c r="AF6" s="72">
        <v>0</v>
      </c>
      <c r="AG6" s="72">
        <v>1.2027031858222583</v>
      </c>
      <c r="AH6" s="72">
        <v>0</v>
      </c>
      <c r="AI6" s="72">
        <v>0.29639200999999998</v>
      </c>
      <c r="AJ6" s="72">
        <v>0.47819143445285789</v>
      </c>
      <c r="AK6" s="72">
        <v>0.31721413169032542</v>
      </c>
      <c r="AL6" s="73">
        <v>9.9</v>
      </c>
      <c r="AM6" s="60"/>
    </row>
    <row r="7" spans="1:39" thickBot="1" x14ac:dyDescent="0.4">
      <c r="A7" s="62" t="s">
        <v>59</v>
      </c>
      <c r="B7" s="63" t="s">
        <v>60</v>
      </c>
      <c r="C7" s="63" t="s">
        <v>65</v>
      </c>
      <c r="D7" s="64" t="s">
        <v>66</v>
      </c>
      <c r="E7" s="65">
        <v>8485</v>
      </c>
      <c r="F7" s="74" t="s">
        <v>62</v>
      </c>
      <c r="G7" s="66" t="str">
        <f t="shared" si="0"/>
        <v>Yes</v>
      </c>
      <c r="H7" s="67">
        <f t="shared" ref="H7:H70" si="3">+I7/E7*1000</f>
        <v>3.2999410724808484</v>
      </c>
      <c r="I7" s="68">
        <f t="shared" si="2"/>
        <v>28</v>
      </c>
      <c r="J7" s="69" t="str">
        <f t="shared" si="1"/>
        <v>M-Pitesan</v>
      </c>
      <c r="K7" s="69" t="str">
        <f>INDEX($M$3:$AE$3,MATCH(LARGE($M7:$AE7,2),$M7:$AE7,0))</f>
        <v>Post</v>
      </c>
      <c r="L7" s="69" t="s">
        <v>62</v>
      </c>
      <c r="M7" s="71" t="s">
        <v>62</v>
      </c>
      <c r="N7" s="56" t="s">
        <v>62</v>
      </c>
      <c r="O7" s="71" t="s">
        <v>62</v>
      </c>
      <c r="P7" s="71" t="s">
        <v>62</v>
      </c>
      <c r="Q7" s="71" t="s">
        <v>62</v>
      </c>
      <c r="R7" s="71" t="s">
        <v>62</v>
      </c>
      <c r="S7" s="71" t="s">
        <v>62</v>
      </c>
      <c r="T7" s="71" t="s">
        <v>62</v>
      </c>
      <c r="U7" s="71" t="s">
        <v>62</v>
      </c>
      <c r="V7" s="71" t="s">
        <v>62</v>
      </c>
      <c r="W7" s="71" t="s">
        <v>62</v>
      </c>
      <c r="X7" s="71" t="s">
        <v>62</v>
      </c>
      <c r="Y7" s="71" t="s">
        <v>62</v>
      </c>
      <c r="Z7" s="71" t="s">
        <v>62</v>
      </c>
      <c r="AA7" s="71">
        <v>27</v>
      </c>
      <c r="AB7" s="71" t="s">
        <v>62</v>
      </c>
      <c r="AC7" s="71" t="s">
        <v>62</v>
      </c>
      <c r="AD7" s="71" t="s">
        <v>62</v>
      </c>
      <c r="AE7" s="71">
        <v>1</v>
      </c>
      <c r="AF7" s="72">
        <v>0</v>
      </c>
      <c r="AG7" s="72">
        <v>1.8438173027271263</v>
      </c>
      <c r="AH7" s="72">
        <v>0</v>
      </c>
      <c r="AI7" s="72">
        <v>0.77091599000000011</v>
      </c>
      <c r="AJ7" s="72">
        <v>1.3055385194585961E-2</v>
      </c>
      <c r="AK7" s="72">
        <v>0</v>
      </c>
      <c r="AL7" s="73">
        <v>0</v>
      </c>
      <c r="AM7" s="60"/>
    </row>
    <row r="8" spans="1:39" thickBot="1" x14ac:dyDescent="0.4">
      <c r="A8" s="62" t="s">
        <v>59</v>
      </c>
      <c r="B8" s="63" t="s">
        <v>60</v>
      </c>
      <c r="C8" s="63" t="s">
        <v>67</v>
      </c>
      <c r="D8" s="64" t="s">
        <v>68</v>
      </c>
      <c r="E8" s="65">
        <v>39229</v>
      </c>
      <c r="F8" s="65">
        <v>3</v>
      </c>
      <c r="G8" s="66" t="str">
        <f t="shared" si="0"/>
        <v>Yes</v>
      </c>
      <c r="H8" s="67">
        <f t="shared" si="3"/>
        <v>1.7589028524815824</v>
      </c>
      <c r="I8" s="68">
        <f t="shared" si="2"/>
        <v>69</v>
      </c>
      <c r="J8" s="69" t="str">
        <f t="shared" si="1"/>
        <v>Mytel Wallet</v>
      </c>
      <c r="K8" s="69" t="str">
        <f>INDEX($M$3:$AE$3,MATCH(LARGE($M8:$AE8,2),$M8:$AE8,0))</f>
        <v>Wave Money</v>
      </c>
      <c r="L8" s="69" t="str">
        <f>INDEX($M$3:$AE$3,MATCH(LARGE($M8:$AE8,3),$M8:$AE8,0))</f>
        <v>M-Pitesan</v>
      </c>
      <c r="M8" s="71" t="s">
        <v>62</v>
      </c>
      <c r="N8" s="56" t="s">
        <v>62</v>
      </c>
      <c r="O8" s="71" t="s">
        <v>62</v>
      </c>
      <c r="P8" s="71" t="s">
        <v>62</v>
      </c>
      <c r="Q8" s="71" t="s">
        <v>62</v>
      </c>
      <c r="R8" s="71" t="s">
        <v>62</v>
      </c>
      <c r="S8" s="71" t="s">
        <v>62</v>
      </c>
      <c r="T8" s="71" t="s">
        <v>62</v>
      </c>
      <c r="U8" s="71" t="s">
        <v>62</v>
      </c>
      <c r="V8" s="71" t="s">
        <v>62</v>
      </c>
      <c r="W8" s="71" t="s">
        <v>62</v>
      </c>
      <c r="X8" s="71" t="s">
        <v>62</v>
      </c>
      <c r="Y8" s="71" t="s">
        <v>62</v>
      </c>
      <c r="Z8" s="71" t="s">
        <v>62</v>
      </c>
      <c r="AA8" s="71">
        <v>3</v>
      </c>
      <c r="AB8" s="71">
        <v>37</v>
      </c>
      <c r="AC8" s="71" t="s">
        <v>62</v>
      </c>
      <c r="AD8" s="71">
        <v>28</v>
      </c>
      <c r="AE8" s="71">
        <v>1</v>
      </c>
      <c r="AF8" s="72">
        <v>0</v>
      </c>
      <c r="AG8" s="72">
        <v>6.2047513277523167</v>
      </c>
      <c r="AH8" s="72">
        <v>0</v>
      </c>
      <c r="AI8" s="72">
        <v>9.6916999999999989E-2</v>
      </c>
      <c r="AJ8" s="72">
        <v>2.258885252272548E-2</v>
      </c>
      <c r="AK8" s="72">
        <v>0.77955316646564388</v>
      </c>
      <c r="AL8" s="73">
        <v>9.8000000000000007</v>
      </c>
      <c r="AM8" s="60"/>
    </row>
    <row r="9" spans="1:39" thickBot="1" x14ac:dyDescent="0.4">
      <c r="A9" s="62" t="s">
        <v>59</v>
      </c>
      <c r="B9" s="63" t="s">
        <v>60</v>
      </c>
      <c r="C9" s="63" t="s">
        <v>69</v>
      </c>
      <c r="D9" s="64" t="s">
        <v>70</v>
      </c>
      <c r="E9" s="65">
        <v>21450</v>
      </c>
      <c r="F9" s="65">
        <f>4+1</f>
        <v>5</v>
      </c>
      <c r="G9" s="66" t="str">
        <f t="shared" si="0"/>
        <v>Yes</v>
      </c>
      <c r="H9" s="67">
        <f t="shared" si="3"/>
        <v>0.41958041958041958</v>
      </c>
      <c r="I9" s="68">
        <f t="shared" si="2"/>
        <v>9</v>
      </c>
      <c r="J9" s="69" t="str">
        <f t="shared" si="1"/>
        <v>Wave Money</v>
      </c>
      <c r="K9" s="69" t="str">
        <f>INDEX($M$3:$AE$3,MATCH(LARGE($M9:$AE9,2),$M9:$AE9,0))</f>
        <v>Mytel Wallet</v>
      </c>
      <c r="L9" s="69" t="str">
        <f>INDEX($M$3:$AE$3,MATCH(LARGE($M9:$AE9,3),$M9:$AE9,0))</f>
        <v>Post</v>
      </c>
      <c r="M9" s="71" t="s">
        <v>62</v>
      </c>
      <c r="N9" s="56" t="s">
        <v>62</v>
      </c>
      <c r="O9" s="71" t="s">
        <v>62</v>
      </c>
      <c r="P9" s="71" t="s">
        <v>62</v>
      </c>
      <c r="Q9" s="71" t="s">
        <v>62</v>
      </c>
      <c r="R9" s="71" t="s">
        <v>62</v>
      </c>
      <c r="S9" s="71" t="s">
        <v>62</v>
      </c>
      <c r="T9" s="71" t="s">
        <v>62</v>
      </c>
      <c r="U9" s="71" t="s">
        <v>62</v>
      </c>
      <c r="V9" s="71" t="s">
        <v>62</v>
      </c>
      <c r="W9" s="71" t="s">
        <v>62</v>
      </c>
      <c r="X9" s="71" t="s">
        <v>62</v>
      </c>
      <c r="Y9" s="71" t="s">
        <v>62</v>
      </c>
      <c r="Z9" s="71" t="s">
        <v>62</v>
      </c>
      <c r="AA9" s="71" t="s">
        <v>62</v>
      </c>
      <c r="AB9" s="71">
        <v>3</v>
      </c>
      <c r="AC9" s="71" t="s">
        <v>62</v>
      </c>
      <c r="AD9" s="71">
        <v>5</v>
      </c>
      <c r="AE9" s="71">
        <v>1</v>
      </c>
      <c r="AF9" s="72">
        <v>0</v>
      </c>
      <c r="AG9" s="72">
        <v>0</v>
      </c>
      <c r="AH9" s="72">
        <v>0</v>
      </c>
      <c r="AI9" s="72">
        <v>0.44471101999999996</v>
      </c>
      <c r="AJ9" s="72">
        <v>0.18556863792862649</v>
      </c>
      <c r="AK9" s="72">
        <v>6.8232067627722964E-2</v>
      </c>
      <c r="AL9" s="73">
        <v>7.6</v>
      </c>
      <c r="AM9" s="60"/>
    </row>
    <row r="10" spans="1:39" thickBot="1" x14ac:dyDescent="0.4">
      <c r="A10" s="62" t="s">
        <v>59</v>
      </c>
      <c r="B10" s="63" t="s">
        <v>60</v>
      </c>
      <c r="C10" s="63" t="s">
        <v>71</v>
      </c>
      <c r="D10" s="64" t="s">
        <v>72</v>
      </c>
      <c r="E10" s="65">
        <v>7499</v>
      </c>
      <c r="F10" s="74" t="s">
        <v>62</v>
      </c>
      <c r="G10" s="66" t="str">
        <f t="shared" si="0"/>
        <v>Yes</v>
      </c>
      <c r="H10" s="67">
        <f t="shared" si="3"/>
        <v>0.1333511134817976</v>
      </c>
      <c r="I10" s="68">
        <f t="shared" si="2"/>
        <v>1</v>
      </c>
      <c r="J10" s="69" t="str">
        <f t="shared" si="1"/>
        <v>Post</v>
      </c>
      <c r="K10" s="69" t="s">
        <v>62</v>
      </c>
      <c r="L10" s="69" t="s">
        <v>62</v>
      </c>
      <c r="M10" s="71" t="s">
        <v>62</v>
      </c>
      <c r="N10" s="56" t="s">
        <v>62</v>
      </c>
      <c r="O10" s="71" t="s">
        <v>62</v>
      </c>
      <c r="P10" s="71" t="s">
        <v>62</v>
      </c>
      <c r="Q10" s="71" t="s">
        <v>62</v>
      </c>
      <c r="R10" s="71" t="s">
        <v>62</v>
      </c>
      <c r="S10" s="71" t="s">
        <v>62</v>
      </c>
      <c r="T10" s="71" t="s">
        <v>62</v>
      </c>
      <c r="U10" s="71" t="s">
        <v>62</v>
      </c>
      <c r="V10" s="71" t="s">
        <v>62</v>
      </c>
      <c r="W10" s="71" t="s">
        <v>62</v>
      </c>
      <c r="X10" s="71" t="s">
        <v>62</v>
      </c>
      <c r="Y10" s="71" t="s">
        <v>62</v>
      </c>
      <c r="Z10" s="71" t="s">
        <v>62</v>
      </c>
      <c r="AA10" s="71" t="s">
        <v>62</v>
      </c>
      <c r="AB10" s="71" t="s">
        <v>62</v>
      </c>
      <c r="AC10" s="71" t="s">
        <v>62</v>
      </c>
      <c r="AD10" s="71" t="s">
        <v>62</v>
      </c>
      <c r="AE10" s="71">
        <v>1</v>
      </c>
      <c r="AF10" s="72">
        <v>0</v>
      </c>
      <c r="AG10" s="72">
        <v>0</v>
      </c>
      <c r="AH10" s="72">
        <v>0</v>
      </c>
      <c r="AI10" s="72">
        <v>1.0739800499999999</v>
      </c>
      <c r="AJ10" s="72">
        <v>4.5359873210956803E-2</v>
      </c>
      <c r="AK10" s="72">
        <v>0</v>
      </c>
      <c r="AL10" s="73">
        <v>0</v>
      </c>
      <c r="AM10" s="60"/>
    </row>
    <row r="11" spans="1:39" thickBot="1" x14ac:dyDescent="0.4">
      <c r="A11" s="62" t="s">
        <v>59</v>
      </c>
      <c r="B11" s="63" t="s">
        <v>73</v>
      </c>
      <c r="C11" s="63" t="s">
        <v>73</v>
      </c>
      <c r="D11" s="64" t="s">
        <v>74</v>
      </c>
      <c r="E11" s="65">
        <v>211676</v>
      </c>
      <c r="F11" s="65">
        <v>4</v>
      </c>
      <c r="G11" s="66" t="str">
        <f t="shared" si="0"/>
        <v>Yes</v>
      </c>
      <c r="H11" s="67">
        <f t="shared" si="3"/>
        <v>4.0911581851508911</v>
      </c>
      <c r="I11" s="68">
        <f t="shared" si="2"/>
        <v>866</v>
      </c>
      <c r="J11" s="69" t="str">
        <f t="shared" si="1"/>
        <v>Wave Money</v>
      </c>
      <c r="K11" s="69" t="str">
        <f t="shared" ref="K11:K18" si="4">INDEX($M$3:$AE$3,MATCH(LARGE($M11:$AE11,2),$M11:$AE11,0))</f>
        <v>Mytel Wallet</v>
      </c>
      <c r="L11" s="69" t="str">
        <f t="shared" ref="L11:L16" si="5">INDEX($M$3:$AE$3,MATCH(LARGE($M11:$AE11,3),$M11:$AE11,0))</f>
        <v>M-Pitesan</v>
      </c>
      <c r="M11" s="71" t="s">
        <v>62</v>
      </c>
      <c r="N11" s="56">
        <v>2</v>
      </c>
      <c r="O11" s="71">
        <v>1</v>
      </c>
      <c r="P11" s="71">
        <v>1</v>
      </c>
      <c r="Q11" s="71">
        <v>1</v>
      </c>
      <c r="R11" s="71" t="s">
        <v>62</v>
      </c>
      <c r="S11" s="71">
        <v>1</v>
      </c>
      <c r="T11" s="71" t="s">
        <v>62</v>
      </c>
      <c r="U11" s="71" t="s">
        <v>62</v>
      </c>
      <c r="V11" s="71" t="s">
        <v>62</v>
      </c>
      <c r="W11" s="71" t="s">
        <v>62</v>
      </c>
      <c r="X11" s="71" t="s">
        <v>62</v>
      </c>
      <c r="Y11" s="71">
        <v>1</v>
      </c>
      <c r="Z11" s="71" t="s">
        <v>62</v>
      </c>
      <c r="AA11" s="71">
        <v>243</v>
      </c>
      <c r="AB11" s="71">
        <v>249</v>
      </c>
      <c r="AC11" s="71">
        <v>3</v>
      </c>
      <c r="AD11" s="71">
        <v>363</v>
      </c>
      <c r="AE11" s="71">
        <v>1</v>
      </c>
      <c r="AF11" s="72">
        <v>0</v>
      </c>
      <c r="AG11" s="72">
        <v>8.4841831624355812</v>
      </c>
      <c r="AH11" s="72">
        <v>0</v>
      </c>
      <c r="AI11" s="72">
        <v>0.272401</v>
      </c>
      <c r="AJ11" s="72">
        <v>1.8955204848102112</v>
      </c>
      <c r="AK11" s="72">
        <v>1.6719983367771154</v>
      </c>
      <c r="AL11" s="73">
        <v>9.1999999999999993</v>
      </c>
      <c r="AM11" s="60"/>
    </row>
    <row r="12" spans="1:39" thickBot="1" x14ac:dyDescent="0.4">
      <c r="A12" s="62" t="s">
        <v>59</v>
      </c>
      <c r="B12" s="63" t="s">
        <v>73</v>
      </c>
      <c r="C12" s="63" t="s">
        <v>75</v>
      </c>
      <c r="D12" s="64" t="s">
        <v>76</v>
      </c>
      <c r="E12" s="65">
        <v>148371</v>
      </c>
      <c r="F12" s="65">
        <v>8</v>
      </c>
      <c r="G12" s="66" t="str">
        <f t="shared" si="0"/>
        <v>Yes</v>
      </c>
      <c r="H12" s="67">
        <f t="shared" si="3"/>
        <v>4.4820079395569214</v>
      </c>
      <c r="I12" s="68">
        <f t="shared" si="2"/>
        <v>665</v>
      </c>
      <c r="J12" s="69" t="str">
        <f t="shared" si="1"/>
        <v>Mytel Wallet</v>
      </c>
      <c r="K12" s="69" t="str">
        <f t="shared" si="4"/>
        <v>Wave Money</v>
      </c>
      <c r="L12" s="69" t="str">
        <f t="shared" si="5"/>
        <v>M-Pitesan</v>
      </c>
      <c r="M12" s="71" t="s">
        <v>62</v>
      </c>
      <c r="N12" s="56">
        <v>2</v>
      </c>
      <c r="O12" s="71">
        <v>1</v>
      </c>
      <c r="P12" s="71">
        <v>1</v>
      </c>
      <c r="Q12" s="71">
        <v>1</v>
      </c>
      <c r="R12" s="71" t="s">
        <v>62</v>
      </c>
      <c r="S12" s="71">
        <v>1</v>
      </c>
      <c r="T12" s="71" t="s">
        <v>62</v>
      </c>
      <c r="U12" s="71" t="s">
        <v>62</v>
      </c>
      <c r="V12" s="71" t="s">
        <v>62</v>
      </c>
      <c r="W12" s="71" t="s">
        <v>62</v>
      </c>
      <c r="X12" s="71" t="s">
        <v>62</v>
      </c>
      <c r="Y12" s="71">
        <v>1</v>
      </c>
      <c r="Z12" s="71">
        <v>119</v>
      </c>
      <c r="AA12" s="71">
        <v>138</v>
      </c>
      <c r="AB12" s="71">
        <v>210</v>
      </c>
      <c r="AC12" s="71">
        <v>6</v>
      </c>
      <c r="AD12" s="71">
        <v>184</v>
      </c>
      <c r="AE12" s="71">
        <v>1</v>
      </c>
      <c r="AF12" s="72">
        <v>0</v>
      </c>
      <c r="AG12" s="72">
        <v>9.0162777824753757</v>
      </c>
      <c r="AH12" s="72">
        <v>0</v>
      </c>
      <c r="AI12" s="72">
        <v>0.52138200000000001</v>
      </c>
      <c r="AJ12" s="72">
        <v>0.97308161741041888</v>
      </c>
      <c r="AK12" s="72">
        <v>0.15709230211513037</v>
      </c>
      <c r="AL12" s="73">
        <v>9.3000000000000007</v>
      </c>
      <c r="AM12" s="60"/>
    </row>
    <row r="13" spans="1:39" thickBot="1" x14ac:dyDescent="0.4">
      <c r="A13" s="62" t="s">
        <v>59</v>
      </c>
      <c r="B13" s="63" t="s">
        <v>73</v>
      </c>
      <c r="C13" s="63" t="s">
        <v>77</v>
      </c>
      <c r="D13" s="64" t="s">
        <v>78</v>
      </c>
      <c r="E13" s="65">
        <v>133815</v>
      </c>
      <c r="F13" s="65">
        <v>23</v>
      </c>
      <c r="G13" s="66" t="str">
        <f t="shared" si="0"/>
        <v>Yes</v>
      </c>
      <c r="H13" s="67">
        <f t="shared" si="3"/>
        <v>6.531405298359676</v>
      </c>
      <c r="I13" s="68">
        <f t="shared" si="2"/>
        <v>874</v>
      </c>
      <c r="J13" s="69" t="str">
        <f t="shared" si="1"/>
        <v>Wave Money</v>
      </c>
      <c r="K13" s="69" t="str">
        <f t="shared" si="4"/>
        <v>KBZ Pay</v>
      </c>
      <c r="L13" s="69" t="str">
        <f t="shared" si="5"/>
        <v>Mytel Wallet</v>
      </c>
      <c r="M13" s="71" t="s">
        <v>62</v>
      </c>
      <c r="N13" s="56">
        <v>1</v>
      </c>
      <c r="O13" s="71" t="s">
        <v>62</v>
      </c>
      <c r="P13" s="71">
        <v>2</v>
      </c>
      <c r="Q13" s="71" t="s">
        <v>62</v>
      </c>
      <c r="R13" s="71" t="s">
        <v>62</v>
      </c>
      <c r="S13" s="71" t="s">
        <v>62</v>
      </c>
      <c r="T13" s="71" t="s">
        <v>62</v>
      </c>
      <c r="U13" s="71" t="s">
        <v>62</v>
      </c>
      <c r="V13" s="71" t="s">
        <v>62</v>
      </c>
      <c r="W13" s="71" t="s">
        <v>62</v>
      </c>
      <c r="X13" s="71" t="s">
        <v>62</v>
      </c>
      <c r="Y13" s="71" t="s">
        <v>62</v>
      </c>
      <c r="Z13" s="71">
        <v>228</v>
      </c>
      <c r="AA13" s="71">
        <v>144</v>
      </c>
      <c r="AB13" s="71">
        <v>158</v>
      </c>
      <c r="AC13" s="71" t="s">
        <v>62</v>
      </c>
      <c r="AD13" s="71">
        <v>340</v>
      </c>
      <c r="AE13" s="71">
        <v>1</v>
      </c>
      <c r="AF13" s="72">
        <v>0</v>
      </c>
      <c r="AG13" s="72">
        <v>7.1142363086808471</v>
      </c>
      <c r="AH13" s="72">
        <v>0</v>
      </c>
      <c r="AI13" s="72">
        <v>0.30214601000000002</v>
      </c>
      <c r="AJ13" s="72">
        <v>0.22534202073073722</v>
      </c>
      <c r="AK13" s="72">
        <v>3.4208826039345421</v>
      </c>
      <c r="AL13" s="73">
        <v>9.9</v>
      </c>
      <c r="AM13" s="60"/>
    </row>
    <row r="14" spans="1:39" thickBot="1" x14ac:dyDescent="0.4">
      <c r="A14" s="62" t="s">
        <v>59</v>
      </c>
      <c r="B14" s="63" t="s">
        <v>79</v>
      </c>
      <c r="C14" s="63" t="s">
        <v>79</v>
      </c>
      <c r="D14" s="64" t="s">
        <v>80</v>
      </c>
      <c r="E14" s="65">
        <v>116380</v>
      </c>
      <c r="F14" s="65">
        <v>8</v>
      </c>
      <c r="G14" s="66" t="str">
        <f t="shared" si="0"/>
        <v>Yes</v>
      </c>
      <c r="H14" s="67">
        <f t="shared" si="3"/>
        <v>6.8912184224093487</v>
      </c>
      <c r="I14" s="68">
        <f t="shared" si="2"/>
        <v>802</v>
      </c>
      <c r="J14" s="69" t="str">
        <f t="shared" si="1"/>
        <v>KBZ Pay</v>
      </c>
      <c r="K14" s="69" t="str">
        <f t="shared" si="4"/>
        <v>Wave Money</v>
      </c>
      <c r="L14" s="69" t="str">
        <f t="shared" si="5"/>
        <v>M-Pitesan</v>
      </c>
      <c r="M14" s="71">
        <v>1</v>
      </c>
      <c r="N14" s="56" t="s">
        <v>62</v>
      </c>
      <c r="O14" s="71">
        <v>1</v>
      </c>
      <c r="P14" s="71">
        <v>2</v>
      </c>
      <c r="Q14" s="71">
        <v>1</v>
      </c>
      <c r="R14" s="71" t="s">
        <v>62</v>
      </c>
      <c r="S14" s="71">
        <v>1</v>
      </c>
      <c r="T14" s="71" t="s">
        <v>62</v>
      </c>
      <c r="U14" s="71" t="s">
        <v>62</v>
      </c>
      <c r="V14" s="71" t="s">
        <v>62</v>
      </c>
      <c r="W14" s="71" t="s">
        <v>62</v>
      </c>
      <c r="X14" s="71" t="s">
        <v>62</v>
      </c>
      <c r="Y14" s="71">
        <v>1</v>
      </c>
      <c r="Z14" s="71">
        <v>301</v>
      </c>
      <c r="AA14" s="71">
        <v>148</v>
      </c>
      <c r="AB14" s="71">
        <v>140</v>
      </c>
      <c r="AC14" s="71" t="s">
        <v>62</v>
      </c>
      <c r="AD14" s="71">
        <v>204</v>
      </c>
      <c r="AE14" s="71">
        <v>2</v>
      </c>
      <c r="AF14" s="72">
        <v>0</v>
      </c>
      <c r="AG14" s="72">
        <v>0</v>
      </c>
      <c r="AH14" s="72">
        <v>0</v>
      </c>
      <c r="AI14" s="72">
        <v>0.41993799000000004</v>
      </c>
      <c r="AJ14" s="72">
        <v>1.0338650619675378</v>
      </c>
      <c r="AK14" s="72">
        <v>0.30022073729709792</v>
      </c>
      <c r="AL14" s="73">
        <v>9.6999999999999993</v>
      </c>
      <c r="AM14" s="60"/>
    </row>
    <row r="15" spans="1:39" thickBot="1" x14ac:dyDescent="0.4">
      <c r="A15" s="62" t="s">
        <v>59</v>
      </c>
      <c r="B15" s="63" t="s">
        <v>79</v>
      </c>
      <c r="C15" s="63" t="s">
        <v>81</v>
      </c>
      <c r="D15" s="64" t="s">
        <v>82</v>
      </c>
      <c r="E15" s="65">
        <v>91235</v>
      </c>
      <c r="F15" s="65">
        <v>3</v>
      </c>
      <c r="G15" s="66" t="str">
        <f t="shared" si="0"/>
        <v>Yes</v>
      </c>
      <c r="H15" s="67">
        <f t="shared" si="3"/>
        <v>3.3978188195319778</v>
      </c>
      <c r="I15" s="68">
        <f t="shared" si="2"/>
        <v>310</v>
      </c>
      <c r="J15" s="69" t="str">
        <f t="shared" si="1"/>
        <v>M-Pitesan</v>
      </c>
      <c r="K15" s="69" t="str">
        <f t="shared" si="4"/>
        <v>Wave Money</v>
      </c>
      <c r="L15" s="69" t="str">
        <f t="shared" si="5"/>
        <v>Mytel Wallet</v>
      </c>
      <c r="M15" s="71" t="s">
        <v>62</v>
      </c>
      <c r="N15" s="56" t="s">
        <v>62</v>
      </c>
      <c r="O15" s="71" t="s">
        <v>62</v>
      </c>
      <c r="P15" s="71" t="s">
        <v>62</v>
      </c>
      <c r="Q15" s="71">
        <v>1</v>
      </c>
      <c r="R15" s="71" t="s">
        <v>62</v>
      </c>
      <c r="S15" s="71" t="s">
        <v>62</v>
      </c>
      <c r="T15" s="71" t="s">
        <v>62</v>
      </c>
      <c r="U15" s="71" t="s">
        <v>62</v>
      </c>
      <c r="V15" s="71" t="s">
        <v>62</v>
      </c>
      <c r="W15" s="71" t="s">
        <v>62</v>
      </c>
      <c r="X15" s="71" t="s">
        <v>62</v>
      </c>
      <c r="Y15" s="71" t="s">
        <v>62</v>
      </c>
      <c r="Z15" s="71" t="s">
        <v>62</v>
      </c>
      <c r="AA15" s="71">
        <v>122</v>
      </c>
      <c r="AB15" s="71">
        <v>91</v>
      </c>
      <c r="AC15" s="71" t="s">
        <v>62</v>
      </c>
      <c r="AD15" s="71">
        <v>95</v>
      </c>
      <c r="AE15" s="71">
        <v>1</v>
      </c>
      <c r="AF15" s="72">
        <v>0</v>
      </c>
      <c r="AG15" s="72">
        <v>0.49240013312169367</v>
      </c>
      <c r="AH15" s="72">
        <v>0</v>
      </c>
      <c r="AI15" s="72">
        <v>0.99918002999999989</v>
      </c>
      <c r="AJ15" s="72">
        <v>0.88387993903438722</v>
      </c>
      <c r="AK15" s="72">
        <v>0</v>
      </c>
      <c r="AL15" s="73">
        <v>7.1</v>
      </c>
      <c r="AM15" s="60"/>
    </row>
    <row r="16" spans="1:39" thickBot="1" x14ac:dyDescent="0.4">
      <c r="A16" s="62" t="s">
        <v>59</v>
      </c>
      <c r="B16" s="63" t="s">
        <v>79</v>
      </c>
      <c r="C16" s="63" t="s">
        <v>83</v>
      </c>
      <c r="D16" s="64" t="s">
        <v>84</v>
      </c>
      <c r="E16" s="75">
        <v>85772</v>
      </c>
      <c r="F16" s="75">
        <f>12+5</f>
        <v>17</v>
      </c>
      <c r="G16" s="66" t="str">
        <f t="shared" si="0"/>
        <v>Yes</v>
      </c>
      <c r="H16" s="67">
        <f t="shared" si="3"/>
        <v>0.8161171477871566</v>
      </c>
      <c r="I16" s="68">
        <f t="shared" si="2"/>
        <v>70</v>
      </c>
      <c r="J16" s="69" t="str">
        <f t="shared" si="1"/>
        <v>Mytel Wallet</v>
      </c>
      <c r="K16" s="69" t="str">
        <f t="shared" si="4"/>
        <v>Wave Money</v>
      </c>
      <c r="L16" s="69" t="str">
        <f t="shared" si="5"/>
        <v>M-Pitesan</v>
      </c>
      <c r="M16" s="71" t="s">
        <v>62</v>
      </c>
      <c r="N16" s="56" t="s">
        <v>62</v>
      </c>
      <c r="O16" s="71" t="s">
        <v>62</v>
      </c>
      <c r="P16" s="71" t="s">
        <v>62</v>
      </c>
      <c r="Q16" s="71" t="s">
        <v>62</v>
      </c>
      <c r="R16" s="71" t="s">
        <v>62</v>
      </c>
      <c r="S16" s="71" t="s">
        <v>62</v>
      </c>
      <c r="T16" s="71" t="s">
        <v>62</v>
      </c>
      <c r="U16" s="71" t="s">
        <v>62</v>
      </c>
      <c r="V16" s="71" t="s">
        <v>62</v>
      </c>
      <c r="W16" s="71" t="s">
        <v>62</v>
      </c>
      <c r="X16" s="71" t="s">
        <v>62</v>
      </c>
      <c r="Y16" s="71" t="s">
        <v>62</v>
      </c>
      <c r="Z16" s="71" t="s">
        <v>62</v>
      </c>
      <c r="AA16" s="71">
        <v>7</v>
      </c>
      <c r="AB16" s="71">
        <v>48</v>
      </c>
      <c r="AC16" s="71" t="s">
        <v>62</v>
      </c>
      <c r="AD16" s="71">
        <v>14</v>
      </c>
      <c r="AE16" s="71">
        <v>1</v>
      </c>
      <c r="AF16" s="72">
        <v>0</v>
      </c>
      <c r="AG16" s="72">
        <v>0</v>
      </c>
      <c r="AH16" s="72">
        <v>0</v>
      </c>
      <c r="AI16" s="72">
        <v>0.33097601000000004</v>
      </c>
      <c r="AJ16" s="72">
        <v>0.50612388649708839</v>
      </c>
      <c r="AK16" s="72">
        <v>4.3196960565255835E-2</v>
      </c>
      <c r="AL16" s="73">
        <v>9.6</v>
      </c>
      <c r="AM16" s="60"/>
    </row>
    <row r="17" spans="1:39" thickBot="1" x14ac:dyDescent="0.4">
      <c r="A17" s="62" t="s">
        <v>59</v>
      </c>
      <c r="B17" s="63" t="s">
        <v>79</v>
      </c>
      <c r="C17" s="63" t="s">
        <v>85</v>
      </c>
      <c r="D17" s="64" t="s">
        <v>86</v>
      </c>
      <c r="E17" s="75">
        <v>78070</v>
      </c>
      <c r="F17" s="75">
        <f>9+2</f>
        <v>11</v>
      </c>
      <c r="G17" s="66" t="str">
        <f t="shared" si="0"/>
        <v>Yes</v>
      </c>
      <c r="H17" s="67">
        <f t="shared" si="3"/>
        <v>0.3714615089022672</v>
      </c>
      <c r="I17" s="68">
        <f t="shared" si="2"/>
        <v>29</v>
      </c>
      <c r="J17" s="69" t="str">
        <f t="shared" si="1"/>
        <v>Mytel Wallet</v>
      </c>
      <c r="K17" s="69" t="str">
        <f t="shared" si="4"/>
        <v>M-Pitesan</v>
      </c>
      <c r="L17" s="69" t="s">
        <v>87</v>
      </c>
      <c r="M17" s="71" t="s">
        <v>62</v>
      </c>
      <c r="N17" s="56" t="s">
        <v>62</v>
      </c>
      <c r="O17" s="71" t="s">
        <v>62</v>
      </c>
      <c r="P17" s="71" t="s">
        <v>62</v>
      </c>
      <c r="Q17" s="71" t="s">
        <v>62</v>
      </c>
      <c r="R17" s="71" t="s">
        <v>62</v>
      </c>
      <c r="S17" s="71" t="s">
        <v>62</v>
      </c>
      <c r="T17" s="71" t="s">
        <v>62</v>
      </c>
      <c r="U17" s="71" t="s">
        <v>62</v>
      </c>
      <c r="V17" s="71" t="s">
        <v>62</v>
      </c>
      <c r="W17" s="71" t="s">
        <v>62</v>
      </c>
      <c r="X17" s="71" t="s">
        <v>62</v>
      </c>
      <c r="Y17" s="71" t="s">
        <v>62</v>
      </c>
      <c r="Z17" s="71" t="s">
        <v>62</v>
      </c>
      <c r="AA17" s="71">
        <v>1</v>
      </c>
      <c r="AB17" s="71">
        <v>27</v>
      </c>
      <c r="AC17" s="71" t="s">
        <v>62</v>
      </c>
      <c r="AD17" s="71" t="s">
        <v>62</v>
      </c>
      <c r="AE17" s="71">
        <v>1</v>
      </c>
      <c r="AF17" s="72">
        <v>0</v>
      </c>
      <c r="AG17" s="72">
        <v>0</v>
      </c>
      <c r="AH17" s="72">
        <v>0</v>
      </c>
      <c r="AI17" s="72">
        <v>0.52663798000000006</v>
      </c>
      <c r="AJ17" s="72">
        <v>1.4223690362696817</v>
      </c>
      <c r="AK17" s="72">
        <v>0</v>
      </c>
      <c r="AL17" s="73">
        <v>9.9</v>
      </c>
      <c r="AM17" s="60"/>
    </row>
    <row r="18" spans="1:39" thickBot="1" x14ac:dyDescent="0.4">
      <c r="A18" s="62" t="s">
        <v>59</v>
      </c>
      <c r="B18" s="63" t="s">
        <v>88</v>
      </c>
      <c r="C18" s="63" t="s">
        <v>88</v>
      </c>
      <c r="D18" s="64" t="s">
        <v>89</v>
      </c>
      <c r="E18" s="75">
        <v>63869</v>
      </c>
      <c r="F18" s="75">
        <v>3</v>
      </c>
      <c r="G18" s="66" t="str">
        <f t="shared" si="0"/>
        <v>Yes</v>
      </c>
      <c r="H18" s="67">
        <f t="shared" si="3"/>
        <v>2.4738135871862719</v>
      </c>
      <c r="I18" s="68">
        <f t="shared" si="2"/>
        <v>158</v>
      </c>
      <c r="J18" s="69" t="str">
        <f t="shared" si="1"/>
        <v>M-Pitesan</v>
      </c>
      <c r="K18" s="69" t="str">
        <f t="shared" si="4"/>
        <v>Mytel Wallet</v>
      </c>
      <c r="L18" s="69" t="str">
        <f>INDEX($M$3:$AE$3,MATCH(LARGE($M18:$AE18,3),$M18:$AE18,0))</f>
        <v>Wave Money</v>
      </c>
      <c r="M18" s="71" t="s">
        <v>62</v>
      </c>
      <c r="N18" s="56" t="s">
        <v>62</v>
      </c>
      <c r="O18" s="71">
        <v>1</v>
      </c>
      <c r="P18" s="71" t="s">
        <v>62</v>
      </c>
      <c r="Q18" s="71" t="s">
        <v>62</v>
      </c>
      <c r="R18" s="71" t="s">
        <v>62</v>
      </c>
      <c r="S18" s="71" t="s">
        <v>62</v>
      </c>
      <c r="T18" s="71" t="s">
        <v>62</v>
      </c>
      <c r="U18" s="71" t="s">
        <v>62</v>
      </c>
      <c r="V18" s="71" t="s">
        <v>62</v>
      </c>
      <c r="W18" s="71" t="s">
        <v>62</v>
      </c>
      <c r="X18" s="71" t="s">
        <v>62</v>
      </c>
      <c r="Y18" s="71" t="s">
        <v>62</v>
      </c>
      <c r="Z18" s="71" t="s">
        <v>62</v>
      </c>
      <c r="AA18" s="71">
        <v>84</v>
      </c>
      <c r="AB18" s="71">
        <v>65</v>
      </c>
      <c r="AC18" s="71" t="s">
        <v>62</v>
      </c>
      <c r="AD18" s="71">
        <v>7</v>
      </c>
      <c r="AE18" s="71">
        <v>1</v>
      </c>
      <c r="AF18" s="72">
        <v>0</v>
      </c>
      <c r="AG18" s="72">
        <v>3.7328559122360887</v>
      </c>
      <c r="AH18" s="72">
        <v>0</v>
      </c>
      <c r="AI18" s="72">
        <v>0.18510200000000002</v>
      </c>
      <c r="AJ18" s="72">
        <v>0.10426091339118185</v>
      </c>
      <c r="AK18" s="72">
        <v>2.9369420866692231</v>
      </c>
      <c r="AL18" s="73">
        <v>6</v>
      </c>
      <c r="AM18" s="60"/>
    </row>
    <row r="19" spans="1:39" thickBot="1" x14ac:dyDescent="0.4">
      <c r="A19" s="62" t="s">
        <v>59</v>
      </c>
      <c r="B19" s="63" t="s">
        <v>88</v>
      </c>
      <c r="C19" s="63" t="s">
        <v>90</v>
      </c>
      <c r="D19" s="64" t="s">
        <v>91</v>
      </c>
      <c r="E19" s="75">
        <v>9716</v>
      </c>
      <c r="F19" s="75">
        <f>2+2</f>
        <v>4</v>
      </c>
      <c r="G19" s="66" t="str">
        <f t="shared" si="0"/>
        <v>Yes</v>
      </c>
      <c r="H19" s="67">
        <f t="shared" si="3"/>
        <v>0.20584602717167558</v>
      </c>
      <c r="I19" s="68">
        <f t="shared" si="2"/>
        <v>2</v>
      </c>
      <c r="J19" s="69" t="s">
        <v>92</v>
      </c>
      <c r="K19" s="69" t="s">
        <v>62</v>
      </c>
      <c r="L19" s="69" t="s">
        <v>62</v>
      </c>
      <c r="M19" s="71" t="s">
        <v>62</v>
      </c>
      <c r="N19" s="56" t="s">
        <v>62</v>
      </c>
      <c r="O19" s="71" t="s">
        <v>62</v>
      </c>
      <c r="P19" s="71" t="s">
        <v>62</v>
      </c>
      <c r="Q19" s="71" t="s">
        <v>62</v>
      </c>
      <c r="R19" s="71" t="s">
        <v>62</v>
      </c>
      <c r="S19" s="71" t="s">
        <v>62</v>
      </c>
      <c r="T19" s="71" t="s">
        <v>62</v>
      </c>
      <c r="U19" s="71" t="s">
        <v>62</v>
      </c>
      <c r="V19" s="71" t="s">
        <v>62</v>
      </c>
      <c r="W19" s="71" t="s">
        <v>62</v>
      </c>
      <c r="X19" s="71" t="s">
        <v>62</v>
      </c>
      <c r="Y19" s="71" t="s">
        <v>62</v>
      </c>
      <c r="Z19" s="71" t="s">
        <v>62</v>
      </c>
      <c r="AA19" s="71" t="s">
        <v>62</v>
      </c>
      <c r="AB19" s="71" t="s">
        <v>62</v>
      </c>
      <c r="AC19" s="71" t="s">
        <v>62</v>
      </c>
      <c r="AD19" s="71">
        <v>1</v>
      </c>
      <c r="AE19" s="71">
        <v>1</v>
      </c>
      <c r="AF19" s="72">
        <v>0</v>
      </c>
      <c r="AG19" s="72">
        <v>6.8156298686678563</v>
      </c>
      <c r="AH19" s="72">
        <v>0</v>
      </c>
      <c r="AI19" s="72">
        <v>0.72762598999999994</v>
      </c>
      <c r="AJ19" s="72">
        <v>1.8216816550585064E-4</v>
      </c>
      <c r="AK19" s="72">
        <v>0.35320099102865349</v>
      </c>
      <c r="AL19" s="73">
        <v>8.8000000000000007</v>
      </c>
      <c r="AM19" s="60"/>
    </row>
    <row r="20" spans="1:39" thickBot="1" x14ac:dyDescent="0.4">
      <c r="A20" s="62" t="s">
        <v>59</v>
      </c>
      <c r="B20" s="63" t="s">
        <v>88</v>
      </c>
      <c r="C20" s="63" t="s">
        <v>93</v>
      </c>
      <c r="D20" s="64" t="s">
        <v>94</v>
      </c>
      <c r="E20" s="75">
        <v>9328</v>
      </c>
      <c r="F20" s="74" t="s">
        <v>62</v>
      </c>
      <c r="G20" s="66" t="str">
        <f t="shared" si="0"/>
        <v>Yes</v>
      </c>
      <c r="H20" s="67">
        <f t="shared" si="3"/>
        <v>1.3936535162950257</v>
      </c>
      <c r="I20" s="68">
        <f t="shared" si="2"/>
        <v>13</v>
      </c>
      <c r="J20" s="69" t="str">
        <f t="shared" ref="J20:J83" si="6">INDEX($M$3:$AE$3,MATCH(LARGE($M20:$AE20,1),$M20:$AE20,0))</f>
        <v>Mytel Wallet</v>
      </c>
      <c r="K20" s="69" t="str">
        <f>INDEX($M$3:$AE$3,MATCH(LARGE($M20:$AE20,2),$M20:$AE20,0))</f>
        <v>Post</v>
      </c>
      <c r="L20" s="69" t="s">
        <v>62</v>
      </c>
      <c r="M20" s="71" t="s">
        <v>62</v>
      </c>
      <c r="N20" s="56" t="s">
        <v>62</v>
      </c>
      <c r="O20" s="71" t="s">
        <v>62</v>
      </c>
      <c r="P20" s="71" t="s">
        <v>62</v>
      </c>
      <c r="Q20" s="71" t="s">
        <v>62</v>
      </c>
      <c r="R20" s="71" t="s">
        <v>62</v>
      </c>
      <c r="S20" s="71" t="s">
        <v>62</v>
      </c>
      <c r="T20" s="71" t="s">
        <v>62</v>
      </c>
      <c r="U20" s="71" t="s">
        <v>62</v>
      </c>
      <c r="V20" s="71" t="s">
        <v>62</v>
      </c>
      <c r="W20" s="71" t="s">
        <v>62</v>
      </c>
      <c r="X20" s="71" t="s">
        <v>62</v>
      </c>
      <c r="Y20" s="71" t="s">
        <v>62</v>
      </c>
      <c r="Z20" s="71" t="s">
        <v>62</v>
      </c>
      <c r="AA20" s="71" t="s">
        <v>62</v>
      </c>
      <c r="AB20" s="71">
        <v>12</v>
      </c>
      <c r="AC20" s="71" t="s">
        <v>62</v>
      </c>
      <c r="AD20" s="71" t="s">
        <v>62</v>
      </c>
      <c r="AE20" s="71">
        <v>1</v>
      </c>
      <c r="AF20" s="72">
        <v>0</v>
      </c>
      <c r="AG20" s="72">
        <v>0.58400665769146298</v>
      </c>
      <c r="AH20" s="72">
        <v>0</v>
      </c>
      <c r="AI20" s="72">
        <v>1.1426099799999998</v>
      </c>
      <c r="AJ20" s="72">
        <v>1.1901653479715576E-2</v>
      </c>
      <c r="AK20" s="72">
        <v>0</v>
      </c>
      <c r="AL20" s="73">
        <v>0</v>
      </c>
      <c r="AM20" s="60"/>
    </row>
    <row r="21" spans="1:39" thickBot="1" x14ac:dyDescent="0.4">
      <c r="A21" s="62" t="s">
        <v>59</v>
      </c>
      <c r="B21" s="63" t="s">
        <v>88</v>
      </c>
      <c r="C21" s="63" t="s">
        <v>95</v>
      </c>
      <c r="D21" s="64" t="s">
        <v>96</v>
      </c>
      <c r="E21" s="75">
        <v>7854</v>
      </c>
      <c r="F21" s="74" t="s">
        <v>62</v>
      </c>
      <c r="G21" s="66" t="str">
        <f t="shared" si="0"/>
        <v>Yes</v>
      </c>
      <c r="H21" s="67">
        <f t="shared" si="3"/>
        <v>0.12732365673542143</v>
      </c>
      <c r="I21" s="68">
        <f t="shared" si="2"/>
        <v>1</v>
      </c>
      <c r="J21" s="69" t="str">
        <f t="shared" si="6"/>
        <v>Post</v>
      </c>
      <c r="K21" s="69" t="s">
        <v>62</v>
      </c>
      <c r="L21" s="69" t="s">
        <v>62</v>
      </c>
      <c r="M21" s="71" t="s">
        <v>62</v>
      </c>
      <c r="N21" s="56" t="s">
        <v>62</v>
      </c>
      <c r="O21" s="71" t="s">
        <v>62</v>
      </c>
      <c r="P21" s="71" t="s">
        <v>62</v>
      </c>
      <c r="Q21" s="71" t="s">
        <v>62</v>
      </c>
      <c r="R21" s="71" t="s">
        <v>62</v>
      </c>
      <c r="S21" s="71" t="s">
        <v>62</v>
      </c>
      <c r="T21" s="71" t="s">
        <v>62</v>
      </c>
      <c r="U21" s="71" t="s">
        <v>62</v>
      </c>
      <c r="V21" s="71" t="s">
        <v>62</v>
      </c>
      <c r="W21" s="71" t="s">
        <v>62</v>
      </c>
      <c r="X21" s="71" t="s">
        <v>62</v>
      </c>
      <c r="Y21" s="71" t="s">
        <v>62</v>
      </c>
      <c r="Z21" s="71" t="s">
        <v>62</v>
      </c>
      <c r="AA21" s="71" t="s">
        <v>62</v>
      </c>
      <c r="AB21" s="71" t="s">
        <v>62</v>
      </c>
      <c r="AC21" s="71" t="s">
        <v>62</v>
      </c>
      <c r="AD21" s="71" t="s">
        <v>62</v>
      </c>
      <c r="AE21" s="71">
        <v>1</v>
      </c>
      <c r="AF21" s="72">
        <v>0</v>
      </c>
      <c r="AG21" s="72">
        <v>0</v>
      </c>
      <c r="AH21" s="72">
        <v>0</v>
      </c>
      <c r="AI21" s="72">
        <v>0.443859</v>
      </c>
      <c r="AJ21" s="72">
        <v>0</v>
      </c>
      <c r="AK21" s="72">
        <v>0.46573603241783523</v>
      </c>
      <c r="AL21" s="73">
        <v>0</v>
      </c>
      <c r="AM21" s="60"/>
    </row>
    <row r="22" spans="1:39" ht="15.75" customHeight="1" thickBot="1" x14ac:dyDescent="0.4">
      <c r="A22" s="62" t="s">
        <v>59</v>
      </c>
      <c r="B22" s="63" t="s">
        <v>88</v>
      </c>
      <c r="C22" s="63" t="s">
        <v>97</v>
      </c>
      <c r="D22" s="64" t="s">
        <v>98</v>
      </c>
      <c r="E22" s="75">
        <v>14304</v>
      </c>
      <c r="F22" s="74" t="s">
        <v>62</v>
      </c>
      <c r="G22" s="66" t="str">
        <f t="shared" si="0"/>
        <v>Yes</v>
      </c>
      <c r="H22" s="67">
        <f t="shared" si="3"/>
        <v>6.9910514541387025E-2</v>
      </c>
      <c r="I22" s="68">
        <f t="shared" si="2"/>
        <v>1</v>
      </c>
      <c r="J22" s="69" t="str">
        <f t="shared" si="6"/>
        <v>Post</v>
      </c>
      <c r="K22" s="69" t="s">
        <v>62</v>
      </c>
      <c r="L22" s="69" t="s">
        <v>62</v>
      </c>
      <c r="M22" s="71" t="s">
        <v>62</v>
      </c>
      <c r="N22" s="56" t="s">
        <v>62</v>
      </c>
      <c r="O22" s="71" t="s">
        <v>62</v>
      </c>
      <c r="P22" s="71" t="s">
        <v>62</v>
      </c>
      <c r="Q22" s="71" t="s">
        <v>62</v>
      </c>
      <c r="R22" s="71" t="s">
        <v>62</v>
      </c>
      <c r="S22" s="71" t="s">
        <v>62</v>
      </c>
      <c r="T22" s="71" t="s">
        <v>62</v>
      </c>
      <c r="U22" s="71" t="s">
        <v>62</v>
      </c>
      <c r="V22" s="71" t="s">
        <v>62</v>
      </c>
      <c r="W22" s="71" t="s">
        <v>62</v>
      </c>
      <c r="X22" s="71" t="s">
        <v>62</v>
      </c>
      <c r="Y22" s="71" t="s">
        <v>62</v>
      </c>
      <c r="Z22" s="71" t="s">
        <v>62</v>
      </c>
      <c r="AA22" s="71" t="s">
        <v>62</v>
      </c>
      <c r="AB22" s="71" t="s">
        <v>62</v>
      </c>
      <c r="AC22" s="71" t="s">
        <v>62</v>
      </c>
      <c r="AD22" s="71" t="s">
        <v>62</v>
      </c>
      <c r="AE22" s="71">
        <v>1</v>
      </c>
      <c r="AF22" s="72">
        <v>0</v>
      </c>
      <c r="AG22" s="72">
        <v>0</v>
      </c>
      <c r="AH22" s="72">
        <v>0</v>
      </c>
      <c r="AI22" s="72">
        <v>0.67071800000000004</v>
      </c>
      <c r="AJ22" s="72">
        <v>1.1780208036045008E-2</v>
      </c>
      <c r="AK22" s="72">
        <v>0.22277849789057408</v>
      </c>
      <c r="AL22" s="73">
        <v>0</v>
      </c>
      <c r="AM22" s="60"/>
    </row>
    <row r="23" spans="1:39" ht="15.75" customHeight="1" thickBot="1" x14ac:dyDescent="0.4">
      <c r="A23" s="62" t="s">
        <v>99</v>
      </c>
      <c r="B23" s="63" t="s">
        <v>100</v>
      </c>
      <c r="C23" s="63" t="s">
        <v>100</v>
      </c>
      <c r="D23" s="64" t="s">
        <v>101</v>
      </c>
      <c r="E23" s="75">
        <v>118264</v>
      </c>
      <c r="F23" s="74" t="s">
        <v>62</v>
      </c>
      <c r="G23" s="66" t="str">
        <f t="shared" si="0"/>
        <v>Yes</v>
      </c>
      <c r="H23" s="67">
        <f t="shared" si="3"/>
        <v>8.413380234052628</v>
      </c>
      <c r="I23" s="68">
        <f t="shared" si="2"/>
        <v>995</v>
      </c>
      <c r="J23" s="69" t="str">
        <f t="shared" si="6"/>
        <v>Wave Money</v>
      </c>
      <c r="K23" s="69" t="str">
        <f t="shared" ref="K23:K32" si="7">INDEX($M$3:$AE$3,MATCH(LARGE($M23:$AE23,2),$M23:$AE23,0))</f>
        <v>KBZ Pay</v>
      </c>
      <c r="L23" s="69" t="str">
        <f>INDEX($M$3:$AE$3,MATCH(LARGE($M23:$AE23,3),$M23:$AE23,0))</f>
        <v>M-Pitesan</v>
      </c>
      <c r="M23" s="71">
        <v>1</v>
      </c>
      <c r="N23" s="56">
        <v>1</v>
      </c>
      <c r="O23" s="71">
        <v>2</v>
      </c>
      <c r="P23" s="71">
        <v>2</v>
      </c>
      <c r="Q23" s="71">
        <v>2</v>
      </c>
      <c r="R23" s="71" t="s">
        <v>62</v>
      </c>
      <c r="S23" s="71">
        <v>1</v>
      </c>
      <c r="T23" s="71">
        <v>1</v>
      </c>
      <c r="U23" s="71" t="s">
        <v>62</v>
      </c>
      <c r="V23" s="71" t="s">
        <v>62</v>
      </c>
      <c r="W23" s="71" t="s">
        <v>62</v>
      </c>
      <c r="X23" s="71" t="s">
        <v>62</v>
      </c>
      <c r="Y23" s="71">
        <v>1</v>
      </c>
      <c r="Z23" s="71">
        <v>239</v>
      </c>
      <c r="AA23" s="71">
        <v>187</v>
      </c>
      <c r="AB23" s="71">
        <v>180</v>
      </c>
      <c r="AC23" s="71">
        <v>63</v>
      </c>
      <c r="AD23" s="71">
        <v>313</v>
      </c>
      <c r="AE23" s="71">
        <v>2</v>
      </c>
      <c r="AF23" s="72">
        <v>0</v>
      </c>
      <c r="AG23" s="72">
        <v>3.7885956002758032</v>
      </c>
      <c r="AH23" s="72">
        <v>0</v>
      </c>
      <c r="AI23" s="72">
        <v>0.41666097999999996</v>
      </c>
      <c r="AJ23" s="72">
        <v>1.9264890729462059</v>
      </c>
      <c r="AK23" s="72">
        <v>0.23701646635688856</v>
      </c>
      <c r="AL23" s="73">
        <v>0</v>
      </c>
      <c r="AM23" s="60"/>
    </row>
    <row r="24" spans="1:39" ht="15.75" customHeight="1" thickBot="1" x14ac:dyDescent="0.4">
      <c r="A24" s="62" t="s">
        <v>99</v>
      </c>
      <c r="B24" s="63" t="s">
        <v>100</v>
      </c>
      <c r="C24" s="63" t="s">
        <v>102</v>
      </c>
      <c r="D24" s="64" t="s">
        <v>103</v>
      </c>
      <c r="E24" s="75">
        <v>87610</v>
      </c>
      <c r="F24" s="74" t="s">
        <v>62</v>
      </c>
      <c r="G24" s="66" t="str">
        <f t="shared" si="0"/>
        <v>Yes</v>
      </c>
      <c r="H24" s="67">
        <f t="shared" si="3"/>
        <v>1.3468782102499715</v>
      </c>
      <c r="I24" s="68">
        <f t="shared" si="2"/>
        <v>118</v>
      </c>
      <c r="J24" s="69" t="str">
        <f t="shared" si="6"/>
        <v>M-Pitesan</v>
      </c>
      <c r="K24" s="69" t="str">
        <f t="shared" si="7"/>
        <v>Wave Money</v>
      </c>
      <c r="L24" s="69" t="str">
        <f>INDEX($M$3:$AE$3,MATCH(LARGE($M24:$AE24,3),$M24:$AE24,0))</f>
        <v>Mytel Wallet</v>
      </c>
      <c r="M24" s="71" t="s">
        <v>62</v>
      </c>
      <c r="N24" s="56" t="s">
        <v>62</v>
      </c>
      <c r="O24" s="71" t="s">
        <v>62</v>
      </c>
      <c r="P24" s="71" t="s">
        <v>62</v>
      </c>
      <c r="Q24" s="71" t="s">
        <v>62</v>
      </c>
      <c r="R24" s="71" t="s">
        <v>62</v>
      </c>
      <c r="S24" s="71">
        <v>1</v>
      </c>
      <c r="T24" s="71" t="s">
        <v>62</v>
      </c>
      <c r="U24" s="71" t="s">
        <v>62</v>
      </c>
      <c r="V24" s="71" t="s">
        <v>62</v>
      </c>
      <c r="W24" s="71" t="s">
        <v>62</v>
      </c>
      <c r="X24" s="71" t="s">
        <v>62</v>
      </c>
      <c r="Y24" s="71">
        <v>1</v>
      </c>
      <c r="Z24" s="71" t="s">
        <v>62</v>
      </c>
      <c r="AA24" s="71">
        <v>36</v>
      </c>
      <c r="AB24" s="71">
        <v>34</v>
      </c>
      <c r="AC24" s="71">
        <v>10</v>
      </c>
      <c r="AD24" s="71">
        <v>35</v>
      </c>
      <c r="AE24" s="71">
        <v>1</v>
      </c>
      <c r="AF24" s="72">
        <v>0</v>
      </c>
      <c r="AG24" s="72">
        <v>3.0963984435928955</v>
      </c>
      <c r="AH24" s="72">
        <v>0</v>
      </c>
      <c r="AI24" s="72">
        <v>0.221576</v>
      </c>
      <c r="AJ24" s="72">
        <v>1.5665855006284801</v>
      </c>
      <c r="AK24" s="72">
        <v>5.0885013205959673E-2</v>
      </c>
      <c r="AL24" s="73">
        <v>0</v>
      </c>
      <c r="AM24" s="60"/>
    </row>
    <row r="25" spans="1:39" ht="15.75" customHeight="1" thickBot="1" x14ac:dyDescent="0.4">
      <c r="A25" s="62" t="s">
        <v>99</v>
      </c>
      <c r="B25" s="63" t="s">
        <v>100</v>
      </c>
      <c r="C25" s="63" t="s">
        <v>104</v>
      </c>
      <c r="D25" s="64" t="s">
        <v>105</v>
      </c>
      <c r="E25" s="75">
        <v>31263</v>
      </c>
      <c r="F25" s="74" t="s">
        <v>62</v>
      </c>
      <c r="G25" s="66" t="str">
        <f t="shared" si="0"/>
        <v>Yes</v>
      </c>
      <c r="H25" s="67">
        <f t="shared" si="3"/>
        <v>0.51178709656782784</v>
      </c>
      <c r="I25" s="68">
        <f t="shared" si="2"/>
        <v>16</v>
      </c>
      <c r="J25" s="69" t="str">
        <f t="shared" si="6"/>
        <v>Mytel Wallet</v>
      </c>
      <c r="K25" s="69" t="str">
        <f t="shared" si="7"/>
        <v>M-Pitesan</v>
      </c>
      <c r="L25" s="69" t="str">
        <f>INDEX($M$3:$AE$3,MATCH(LARGE($M25:$AE25,3),$M25:$AE25,0))</f>
        <v>Post</v>
      </c>
      <c r="M25" s="71" t="s">
        <v>62</v>
      </c>
      <c r="N25" s="56" t="s">
        <v>62</v>
      </c>
      <c r="O25" s="71" t="s">
        <v>62</v>
      </c>
      <c r="P25" s="71" t="s">
        <v>62</v>
      </c>
      <c r="Q25" s="71" t="s">
        <v>62</v>
      </c>
      <c r="R25" s="71" t="s">
        <v>62</v>
      </c>
      <c r="S25" s="71" t="s">
        <v>62</v>
      </c>
      <c r="T25" s="71" t="s">
        <v>62</v>
      </c>
      <c r="U25" s="71" t="s">
        <v>62</v>
      </c>
      <c r="V25" s="71" t="s">
        <v>62</v>
      </c>
      <c r="W25" s="71" t="s">
        <v>62</v>
      </c>
      <c r="X25" s="71" t="s">
        <v>62</v>
      </c>
      <c r="Y25" s="71" t="s">
        <v>62</v>
      </c>
      <c r="Z25" s="71" t="s">
        <v>62</v>
      </c>
      <c r="AA25" s="71">
        <v>5</v>
      </c>
      <c r="AB25" s="71">
        <v>10</v>
      </c>
      <c r="AC25" s="71" t="s">
        <v>62</v>
      </c>
      <c r="AD25" s="71" t="s">
        <v>62</v>
      </c>
      <c r="AE25" s="71">
        <v>1</v>
      </c>
      <c r="AF25" s="72">
        <v>0</v>
      </c>
      <c r="AG25" s="72">
        <v>0.94671557168315967</v>
      </c>
      <c r="AH25" s="72">
        <v>0</v>
      </c>
      <c r="AI25" s="72">
        <v>3.6746699999999993E-2</v>
      </c>
      <c r="AJ25" s="72">
        <v>0.47533746652659958</v>
      </c>
      <c r="AK25" s="72">
        <v>1.0917118811606235</v>
      </c>
      <c r="AL25" s="73">
        <v>0</v>
      </c>
      <c r="AM25" s="60"/>
    </row>
    <row r="26" spans="1:39" ht="15.75" customHeight="1" thickBot="1" x14ac:dyDescent="0.4">
      <c r="A26" s="62" t="s">
        <v>99</v>
      </c>
      <c r="B26" s="63" t="s">
        <v>100</v>
      </c>
      <c r="C26" s="63" t="s">
        <v>106</v>
      </c>
      <c r="D26" s="64" t="s">
        <v>107</v>
      </c>
      <c r="E26" s="75">
        <v>7389</v>
      </c>
      <c r="F26" s="74" t="s">
        <v>62</v>
      </c>
      <c r="G26" s="66" t="str">
        <f t="shared" si="0"/>
        <v>Yes</v>
      </c>
      <c r="H26" s="67">
        <f t="shared" si="3"/>
        <v>0.4060089321965083</v>
      </c>
      <c r="I26" s="68">
        <f t="shared" si="2"/>
        <v>3</v>
      </c>
      <c r="J26" s="69" t="str">
        <f t="shared" si="6"/>
        <v>Mytel Wallet</v>
      </c>
      <c r="K26" s="69" t="str">
        <f t="shared" si="7"/>
        <v>Post</v>
      </c>
      <c r="L26" s="69" t="s">
        <v>62</v>
      </c>
      <c r="M26" s="71" t="s">
        <v>62</v>
      </c>
      <c r="N26" s="56" t="s">
        <v>62</v>
      </c>
      <c r="O26" s="71" t="s">
        <v>62</v>
      </c>
      <c r="P26" s="71" t="s">
        <v>62</v>
      </c>
      <c r="Q26" s="71" t="s">
        <v>62</v>
      </c>
      <c r="R26" s="71" t="s">
        <v>62</v>
      </c>
      <c r="S26" s="71" t="s">
        <v>62</v>
      </c>
      <c r="T26" s="71" t="s">
        <v>62</v>
      </c>
      <c r="U26" s="71" t="s">
        <v>62</v>
      </c>
      <c r="V26" s="71" t="s">
        <v>62</v>
      </c>
      <c r="W26" s="71" t="s">
        <v>62</v>
      </c>
      <c r="X26" s="71" t="s">
        <v>62</v>
      </c>
      <c r="Y26" s="71" t="s">
        <v>62</v>
      </c>
      <c r="Z26" s="71" t="s">
        <v>62</v>
      </c>
      <c r="AA26" s="71" t="s">
        <v>62</v>
      </c>
      <c r="AB26" s="71">
        <v>2</v>
      </c>
      <c r="AC26" s="71" t="s">
        <v>62</v>
      </c>
      <c r="AD26" s="71" t="s">
        <v>62</v>
      </c>
      <c r="AE26" s="71">
        <v>1</v>
      </c>
      <c r="AF26" s="72">
        <v>0</v>
      </c>
      <c r="AG26" s="72">
        <v>0.55076991859451796</v>
      </c>
      <c r="AH26" s="72">
        <v>0</v>
      </c>
      <c r="AI26" s="72">
        <v>0.29904201000000002</v>
      </c>
      <c r="AJ26" s="72">
        <v>0.19133729650297845</v>
      </c>
      <c r="AK26" s="72">
        <v>0.11223211866524879</v>
      </c>
      <c r="AL26" s="73">
        <v>0</v>
      </c>
      <c r="AM26" s="60"/>
    </row>
    <row r="27" spans="1:39" ht="15.75" customHeight="1" thickBot="1" x14ac:dyDescent="0.4">
      <c r="A27" s="62" t="s">
        <v>99</v>
      </c>
      <c r="B27" s="63" t="s">
        <v>108</v>
      </c>
      <c r="C27" s="63" t="s">
        <v>108</v>
      </c>
      <c r="D27" s="64" t="s">
        <v>109</v>
      </c>
      <c r="E27" s="75">
        <v>8089</v>
      </c>
      <c r="F27" s="74" t="s">
        <v>62</v>
      </c>
      <c r="G27" s="66" t="str">
        <f t="shared" si="0"/>
        <v>Yes</v>
      </c>
      <c r="H27" s="67">
        <f t="shared" si="3"/>
        <v>18.667325998269256</v>
      </c>
      <c r="I27" s="68">
        <f t="shared" si="2"/>
        <v>151</v>
      </c>
      <c r="J27" s="69" t="str">
        <f t="shared" si="6"/>
        <v>M-Pitesan</v>
      </c>
      <c r="K27" s="69" t="str">
        <f t="shared" si="7"/>
        <v>KBZ Pay</v>
      </c>
      <c r="L27" s="69" t="str">
        <f>INDEX($M$3:$AE$3,MATCH(LARGE($M27:$AE27,3),$M27:$AE27,0))</f>
        <v>Mytel Wallet</v>
      </c>
      <c r="M27" s="71" t="s">
        <v>62</v>
      </c>
      <c r="N27" s="56" t="s">
        <v>62</v>
      </c>
      <c r="O27" s="71" t="s">
        <v>62</v>
      </c>
      <c r="P27" s="71">
        <v>1</v>
      </c>
      <c r="Q27" s="71" t="s">
        <v>62</v>
      </c>
      <c r="R27" s="71" t="s">
        <v>62</v>
      </c>
      <c r="S27" s="71" t="s">
        <v>62</v>
      </c>
      <c r="T27" s="71" t="s">
        <v>62</v>
      </c>
      <c r="U27" s="71" t="s">
        <v>62</v>
      </c>
      <c r="V27" s="71" t="s">
        <v>62</v>
      </c>
      <c r="W27" s="71" t="s">
        <v>62</v>
      </c>
      <c r="X27" s="71" t="s">
        <v>62</v>
      </c>
      <c r="Y27" s="71" t="s">
        <v>62</v>
      </c>
      <c r="Z27" s="71">
        <v>54</v>
      </c>
      <c r="AA27" s="71">
        <v>82</v>
      </c>
      <c r="AB27" s="71">
        <v>13</v>
      </c>
      <c r="AC27" s="71" t="s">
        <v>62</v>
      </c>
      <c r="AD27" s="71" t="s">
        <v>62</v>
      </c>
      <c r="AE27" s="71">
        <v>1</v>
      </c>
      <c r="AF27" s="72">
        <v>0</v>
      </c>
      <c r="AG27" s="72">
        <v>1.6563663722711608</v>
      </c>
      <c r="AH27" s="72">
        <v>0</v>
      </c>
      <c r="AI27" s="72">
        <v>3.1389199999999999E-2</v>
      </c>
      <c r="AJ27" s="72">
        <v>0.19297680999253111</v>
      </c>
      <c r="AK27" s="72">
        <v>0.18195178004627882</v>
      </c>
      <c r="AL27" s="73">
        <v>0</v>
      </c>
      <c r="AM27" s="60"/>
    </row>
    <row r="28" spans="1:39" ht="15.75" customHeight="1" thickBot="1" x14ac:dyDescent="0.4">
      <c r="A28" s="62" t="s">
        <v>99</v>
      </c>
      <c r="B28" s="63" t="s">
        <v>108</v>
      </c>
      <c r="C28" s="63" t="s">
        <v>110</v>
      </c>
      <c r="D28" s="64" t="s">
        <v>111</v>
      </c>
      <c r="E28" s="75">
        <v>23485</v>
      </c>
      <c r="F28" s="74" t="s">
        <v>62</v>
      </c>
      <c r="G28" s="66" t="str">
        <f t="shared" si="0"/>
        <v>Yes</v>
      </c>
      <c r="H28" s="67">
        <f t="shared" si="3"/>
        <v>5.4077070470513098</v>
      </c>
      <c r="I28" s="68">
        <f t="shared" si="2"/>
        <v>127</v>
      </c>
      <c r="J28" s="69" t="str">
        <f t="shared" si="6"/>
        <v>Wave Money</v>
      </c>
      <c r="K28" s="69" t="str">
        <f t="shared" si="7"/>
        <v>Mytel Wallet</v>
      </c>
      <c r="L28" s="69" t="str">
        <f>INDEX($M$3:$AE$3,MATCH(LARGE($M28:$AE28,3),$M28:$AE28,0))</f>
        <v>M-Pitesan</v>
      </c>
      <c r="M28" s="71" t="s">
        <v>62</v>
      </c>
      <c r="N28" s="56" t="s">
        <v>62</v>
      </c>
      <c r="O28" s="71" t="s">
        <v>62</v>
      </c>
      <c r="P28" s="71" t="s">
        <v>62</v>
      </c>
      <c r="Q28" s="71" t="s">
        <v>62</v>
      </c>
      <c r="R28" s="71" t="s">
        <v>62</v>
      </c>
      <c r="S28" s="71" t="s">
        <v>62</v>
      </c>
      <c r="T28" s="71" t="s">
        <v>62</v>
      </c>
      <c r="U28" s="71" t="s">
        <v>62</v>
      </c>
      <c r="V28" s="71" t="s">
        <v>62</v>
      </c>
      <c r="W28" s="71" t="s">
        <v>62</v>
      </c>
      <c r="X28" s="71" t="s">
        <v>62</v>
      </c>
      <c r="Y28" s="71" t="s">
        <v>62</v>
      </c>
      <c r="Z28" s="71" t="s">
        <v>62</v>
      </c>
      <c r="AA28" s="71">
        <v>13</v>
      </c>
      <c r="AB28" s="71">
        <v>44</v>
      </c>
      <c r="AC28" s="71" t="s">
        <v>62</v>
      </c>
      <c r="AD28" s="71">
        <v>69</v>
      </c>
      <c r="AE28" s="71">
        <v>1</v>
      </c>
      <c r="AF28" s="72">
        <v>0</v>
      </c>
      <c r="AG28" s="72">
        <v>0.11220543963198312</v>
      </c>
      <c r="AH28" s="72">
        <v>0</v>
      </c>
      <c r="AI28" s="72">
        <v>4.2770700000000002E-2</v>
      </c>
      <c r="AJ28" s="72">
        <v>6.3030185265024311E-2</v>
      </c>
      <c r="AK28" s="72">
        <v>0.12685376923382899</v>
      </c>
      <c r="AL28" s="73">
        <v>0</v>
      </c>
      <c r="AM28" s="60"/>
    </row>
    <row r="29" spans="1:39" ht="15.75" customHeight="1" thickBot="1" x14ac:dyDescent="0.4">
      <c r="A29" s="62" t="s">
        <v>99</v>
      </c>
      <c r="B29" s="63" t="s">
        <v>108</v>
      </c>
      <c r="C29" s="63" t="s">
        <v>112</v>
      </c>
      <c r="D29" s="64" t="s">
        <v>113</v>
      </c>
      <c r="E29" s="75">
        <v>6868</v>
      </c>
      <c r="F29" s="74" t="s">
        <v>62</v>
      </c>
      <c r="G29" s="66" t="str">
        <f t="shared" si="0"/>
        <v>Yes</v>
      </c>
      <c r="H29" s="67">
        <f t="shared" si="3"/>
        <v>0.43680838672102507</v>
      </c>
      <c r="I29" s="68">
        <f t="shared" si="2"/>
        <v>3</v>
      </c>
      <c r="J29" s="69" t="str">
        <f t="shared" si="6"/>
        <v>Mytel Wallet</v>
      </c>
      <c r="K29" s="69" t="str">
        <f t="shared" si="7"/>
        <v>Post</v>
      </c>
      <c r="L29" s="69" t="s">
        <v>62</v>
      </c>
      <c r="M29" s="71" t="s">
        <v>62</v>
      </c>
      <c r="N29" s="56" t="s">
        <v>62</v>
      </c>
      <c r="O29" s="71" t="s">
        <v>62</v>
      </c>
      <c r="P29" s="71" t="s">
        <v>62</v>
      </c>
      <c r="Q29" s="71" t="s">
        <v>62</v>
      </c>
      <c r="R29" s="71" t="s">
        <v>62</v>
      </c>
      <c r="S29" s="71" t="s">
        <v>62</v>
      </c>
      <c r="T29" s="71" t="s">
        <v>62</v>
      </c>
      <c r="U29" s="71" t="s">
        <v>62</v>
      </c>
      <c r="V29" s="71" t="s">
        <v>62</v>
      </c>
      <c r="W29" s="71" t="s">
        <v>62</v>
      </c>
      <c r="X29" s="71" t="s">
        <v>62</v>
      </c>
      <c r="Y29" s="71" t="s">
        <v>62</v>
      </c>
      <c r="Z29" s="71" t="s">
        <v>62</v>
      </c>
      <c r="AA29" s="71" t="s">
        <v>62</v>
      </c>
      <c r="AB29" s="71">
        <v>2</v>
      </c>
      <c r="AC29" s="71" t="s">
        <v>62</v>
      </c>
      <c r="AD29" s="71" t="s">
        <v>62</v>
      </c>
      <c r="AE29" s="71">
        <v>1</v>
      </c>
      <c r="AF29" s="72">
        <v>0</v>
      </c>
      <c r="AG29" s="72">
        <v>0</v>
      </c>
      <c r="AH29" s="72">
        <v>0</v>
      </c>
      <c r="AI29" s="72">
        <v>4.3769000000000002E-2</v>
      </c>
      <c r="AJ29" s="72">
        <v>0.1162232895927327</v>
      </c>
      <c r="AK29" s="72">
        <v>6.8232067627722964E-2</v>
      </c>
      <c r="AL29" s="73">
        <v>0</v>
      </c>
      <c r="AM29" s="60"/>
    </row>
    <row r="30" spans="1:39" ht="15.75" customHeight="1" thickBot="1" x14ac:dyDescent="0.4">
      <c r="A30" s="62" t="s">
        <v>114</v>
      </c>
      <c r="B30" s="63" t="s">
        <v>115</v>
      </c>
      <c r="C30" s="63" t="s">
        <v>115</v>
      </c>
      <c r="D30" s="64" t="s">
        <v>116</v>
      </c>
      <c r="E30" s="75">
        <v>409220</v>
      </c>
      <c r="F30" s="74" t="s">
        <v>62</v>
      </c>
      <c r="G30" s="66" t="str">
        <f t="shared" si="0"/>
        <v>Yes</v>
      </c>
      <c r="H30" s="67">
        <f t="shared" si="3"/>
        <v>4.3277454669859736</v>
      </c>
      <c r="I30" s="68">
        <f t="shared" si="2"/>
        <v>1771</v>
      </c>
      <c r="J30" s="69" t="str">
        <f t="shared" si="6"/>
        <v>Wave Money</v>
      </c>
      <c r="K30" s="69" t="str">
        <f t="shared" si="7"/>
        <v>KBZ Pay</v>
      </c>
      <c r="L30" s="69" t="str">
        <f>INDEX($M$3:$AE$3,MATCH(LARGE($M30:$AE30,3),$M30:$AE30,0))</f>
        <v>M-Pitesan</v>
      </c>
      <c r="M30" s="71" t="s">
        <v>62</v>
      </c>
      <c r="N30" s="56">
        <v>1</v>
      </c>
      <c r="O30" s="71" t="s">
        <v>62</v>
      </c>
      <c r="P30" s="71">
        <v>2</v>
      </c>
      <c r="Q30" s="71">
        <v>2</v>
      </c>
      <c r="R30" s="71">
        <v>1</v>
      </c>
      <c r="S30" s="71">
        <v>1</v>
      </c>
      <c r="T30" s="71">
        <v>1</v>
      </c>
      <c r="U30" s="71" t="s">
        <v>62</v>
      </c>
      <c r="V30" s="71" t="s">
        <v>62</v>
      </c>
      <c r="W30" s="71" t="s">
        <v>62</v>
      </c>
      <c r="X30" s="71" t="s">
        <v>62</v>
      </c>
      <c r="Y30" s="71">
        <v>1</v>
      </c>
      <c r="Z30" s="71">
        <v>525</v>
      </c>
      <c r="AA30" s="71">
        <v>335</v>
      </c>
      <c r="AB30" s="71">
        <v>319</v>
      </c>
      <c r="AC30" s="71">
        <v>44</v>
      </c>
      <c r="AD30" s="71">
        <v>537</v>
      </c>
      <c r="AE30" s="71">
        <v>2</v>
      </c>
      <c r="AF30" s="72">
        <v>2</v>
      </c>
      <c r="AG30" s="72">
        <v>0</v>
      </c>
      <c r="AH30" s="72">
        <v>1.9169978009786657</v>
      </c>
      <c r="AI30" s="72">
        <v>2.0819799400000001</v>
      </c>
      <c r="AJ30" s="72">
        <v>5.0933004620999132</v>
      </c>
      <c r="AK30" s="72">
        <v>8.3977744636744484E-2</v>
      </c>
      <c r="AL30" s="73">
        <v>6.9</v>
      </c>
      <c r="AM30" s="60"/>
    </row>
    <row r="31" spans="1:39" ht="15.75" customHeight="1" thickBot="1" x14ac:dyDescent="0.4">
      <c r="A31" s="62" t="s">
        <v>114</v>
      </c>
      <c r="B31" s="63" t="s">
        <v>115</v>
      </c>
      <c r="C31" s="63" t="s">
        <v>117</v>
      </c>
      <c r="D31" s="64" t="s">
        <v>118</v>
      </c>
      <c r="E31" s="75">
        <v>281533</v>
      </c>
      <c r="F31" s="74" t="s">
        <v>62</v>
      </c>
      <c r="G31" s="66" t="str">
        <f t="shared" si="0"/>
        <v>Yes</v>
      </c>
      <c r="H31" s="67">
        <f t="shared" si="3"/>
        <v>1.2360895525568938</v>
      </c>
      <c r="I31" s="68">
        <f t="shared" si="2"/>
        <v>348</v>
      </c>
      <c r="J31" s="69" t="str">
        <f t="shared" si="6"/>
        <v>Wave Money</v>
      </c>
      <c r="K31" s="69" t="str">
        <f t="shared" si="7"/>
        <v>Mytel Wallet</v>
      </c>
      <c r="L31" s="69" t="str">
        <f>INDEX($M$3:$AE$3,MATCH(LARGE($M31:$AE31,3),$M31:$AE31,0))</f>
        <v>M-Pitesan</v>
      </c>
      <c r="M31" s="71" t="s">
        <v>62</v>
      </c>
      <c r="N31" s="56" t="s">
        <v>62</v>
      </c>
      <c r="O31" s="71" t="s">
        <v>62</v>
      </c>
      <c r="P31" s="71" t="s">
        <v>62</v>
      </c>
      <c r="Q31" s="71">
        <v>1</v>
      </c>
      <c r="R31" s="71" t="s">
        <v>62</v>
      </c>
      <c r="S31" s="71">
        <v>1</v>
      </c>
      <c r="T31" s="71">
        <v>1</v>
      </c>
      <c r="U31" s="71" t="s">
        <v>62</v>
      </c>
      <c r="V31" s="71" t="s">
        <v>62</v>
      </c>
      <c r="W31" s="71" t="s">
        <v>62</v>
      </c>
      <c r="X31" s="71" t="s">
        <v>62</v>
      </c>
      <c r="Y31" s="71">
        <v>1</v>
      </c>
      <c r="Z31" s="71" t="s">
        <v>62</v>
      </c>
      <c r="AA31" s="71">
        <v>31</v>
      </c>
      <c r="AB31" s="71">
        <v>139</v>
      </c>
      <c r="AC31" s="71">
        <v>18</v>
      </c>
      <c r="AD31" s="71">
        <v>155</v>
      </c>
      <c r="AE31" s="71">
        <v>1</v>
      </c>
      <c r="AF31" s="72">
        <v>0</v>
      </c>
      <c r="AG31" s="72">
        <v>1.559432871056134</v>
      </c>
      <c r="AH31" s="72">
        <v>0.46074400427576445</v>
      </c>
      <c r="AI31" s="72">
        <v>1.38295002</v>
      </c>
      <c r="AJ31" s="72">
        <v>1.9488350345815899</v>
      </c>
      <c r="AK31" s="72">
        <v>0.35911563977414385</v>
      </c>
      <c r="AL31" s="73">
        <v>9</v>
      </c>
      <c r="AM31" s="60"/>
    </row>
    <row r="32" spans="1:39" ht="15.75" customHeight="1" thickBot="1" x14ac:dyDescent="0.4">
      <c r="A32" s="62" t="s">
        <v>114</v>
      </c>
      <c r="B32" s="63" t="s">
        <v>119</v>
      </c>
      <c r="C32" s="63" t="s">
        <v>119</v>
      </c>
      <c r="D32" s="64" t="s">
        <v>120</v>
      </c>
      <c r="E32" s="75">
        <v>122178</v>
      </c>
      <c r="F32" s="74" t="s">
        <v>62</v>
      </c>
      <c r="G32" s="66" t="str">
        <f t="shared" si="0"/>
        <v>Yes</v>
      </c>
      <c r="H32" s="67">
        <f t="shared" si="3"/>
        <v>0.72026060338195097</v>
      </c>
      <c r="I32" s="68">
        <f t="shared" si="2"/>
        <v>88</v>
      </c>
      <c r="J32" s="69" t="str">
        <f t="shared" si="6"/>
        <v>Mytel Wallet</v>
      </c>
      <c r="K32" s="69" t="str">
        <f t="shared" si="7"/>
        <v>Wave Money</v>
      </c>
      <c r="L32" s="69" t="str">
        <f>INDEX($M$3:$AE$3,MATCH(LARGE($M32:$AE32,3),$M32:$AE32,0))</f>
        <v>M-Pitesan</v>
      </c>
      <c r="M32" s="71" t="s">
        <v>62</v>
      </c>
      <c r="N32" s="56" t="s">
        <v>62</v>
      </c>
      <c r="O32" s="71" t="s">
        <v>62</v>
      </c>
      <c r="P32" s="71" t="s">
        <v>62</v>
      </c>
      <c r="Q32" s="71" t="s">
        <v>62</v>
      </c>
      <c r="R32" s="71" t="s">
        <v>62</v>
      </c>
      <c r="S32" s="71" t="s">
        <v>62</v>
      </c>
      <c r="T32" s="71">
        <v>1</v>
      </c>
      <c r="U32" s="71" t="s">
        <v>62</v>
      </c>
      <c r="V32" s="71" t="s">
        <v>62</v>
      </c>
      <c r="W32" s="71" t="s">
        <v>62</v>
      </c>
      <c r="X32" s="71" t="s">
        <v>62</v>
      </c>
      <c r="Y32" s="71" t="s">
        <v>62</v>
      </c>
      <c r="Z32" s="71" t="s">
        <v>62</v>
      </c>
      <c r="AA32" s="71">
        <v>4</v>
      </c>
      <c r="AB32" s="71">
        <v>61</v>
      </c>
      <c r="AC32" s="71" t="s">
        <v>62</v>
      </c>
      <c r="AD32" s="71">
        <v>21</v>
      </c>
      <c r="AE32" s="71">
        <v>1</v>
      </c>
      <c r="AF32" s="72">
        <v>0</v>
      </c>
      <c r="AG32" s="72">
        <v>1.1453928706785415</v>
      </c>
      <c r="AH32" s="72">
        <v>0</v>
      </c>
      <c r="AI32" s="72">
        <v>0.53077997999999993</v>
      </c>
      <c r="AJ32" s="72">
        <v>0.15223186364105584</v>
      </c>
      <c r="AK32" s="72">
        <v>0</v>
      </c>
      <c r="AL32" s="73">
        <v>9.6999999999999993</v>
      </c>
      <c r="AM32" s="60"/>
    </row>
    <row r="33" spans="1:39" ht="15.75" customHeight="1" thickBot="1" x14ac:dyDescent="0.4">
      <c r="A33" s="62" t="s">
        <v>114</v>
      </c>
      <c r="B33" s="63" t="s">
        <v>115</v>
      </c>
      <c r="C33" s="63" t="s">
        <v>121</v>
      </c>
      <c r="D33" s="64" t="s">
        <v>122</v>
      </c>
      <c r="E33" s="75">
        <v>91496</v>
      </c>
      <c r="F33" s="74" t="s">
        <v>62</v>
      </c>
      <c r="G33" s="66" t="str">
        <f t="shared" si="0"/>
        <v>Yes</v>
      </c>
      <c r="H33" s="67">
        <f t="shared" si="3"/>
        <v>0.18580047215178805</v>
      </c>
      <c r="I33" s="68">
        <f t="shared" si="2"/>
        <v>17</v>
      </c>
      <c r="J33" s="69" t="str">
        <f t="shared" si="6"/>
        <v>Wave Money</v>
      </c>
      <c r="K33" s="76" t="s">
        <v>123</v>
      </c>
      <c r="L33" s="69" t="s">
        <v>62</v>
      </c>
      <c r="M33" s="71" t="s">
        <v>62</v>
      </c>
      <c r="N33" s="56" t="s">
        <v>62</v>
      </c>
      <c r="O33" s="71" t="s">
        <v>62</v>
      </c>
      <c r="P33" s="71" t="s">
        <v>62</v>
      </c>
      <c r="Q33" s="71" t="s">
        <v>62</v>
      </c>
      <c r="R33" s="71" t="s">
        <v>62</v>
      </c>
      <c r="S33" s="71" t="s">
        <v>62</v>
      </c>
      <c r="T33" s="71" t="s">
        <v>62</v>
      </c>
      <c r="U33" s="71" t="s">
        <v>62</v>
      </c>
      <c r="V33" s="71">
        <v>1</v>
      </c>
      <c r="W33" s="71" t="s">
        <v>62</v>
      </c>
      <c r="X33" s="71" t="s">
        <v>62</v>
      </c>
      <c r="Y33" s="71" t="s">
        <v>62</v>
      </c>
      <c r="Z33" s="71" t="s">
        <v>62</v>
      </c>
      <c r="AA33" s="71">
        <v>1</v>
      </c>
      <c r="AB33" s="71" t="s">
        <v>62</v>
      </c>
      <c r="AC33" s="71" t="s">
        <v>62</v>
      </c>
      <c r="AD33" s="71">
        <v>14</v>
      </c>
      <c r="AE33" s="71">
        <v>1</v>
      </c>
      <c r="AF33" s="72">
        <v>0</v>
      </c>
      <c r="AG33" s="72">
        <v>0.38371504727045253</v>
      </c>
      <c r="AH33" s="72">
        <v>0</v>
      </c>
      <c r="AI33" s="72">
        <v>0.64036001999999992</v>
      </c>
      <c r="AJ33" s="72">
        <v>1.1650868638535854</v>
      </c>
      <c r="AK33" s="72">
        <v>0</v>
      </c>
      <c r="AL33" s="73">
        <v>8.5</v>
      </c>
      <c r="AM33" s="60"/>
    </row>
    <row r="34" spans="1:39" ht="15.75" customHeight="1" thickBot="1" x14ac:dyDescent="0.4">
      <c r="A34" s="62" t="s">
        <v>114</v>
      </c>
      <c r="B34" s="63" t="s">
        <v>124</v>
      </c>
      <c r="C34" s="63" t="s">
        <v>124</v>
      </c>
      <c r="D34" s="64" t="s">
        <v>125</v>
      </c>
      <c r="E34" s="75">
        <v>139510</v>
      </c>
      <c r="F34" s="74" t="s">
        <v>62</v>
      </c>
      <c r="G34" s="66" t="str">
        <f t="shared" si="0"/>
        <v>Yes</v>
      </c>
      <c r="H34" s="67">
        <f t="shared" si="3"/>
        <v>12.500895993118773</v>
      </c>
      <c r="I34" s="68">
        <f t="shared" si="2"/>
        <v>1744</v>
      </c>
      <c r="J34" s="69" t="str">
        <f t="shared" si="6"/>
        <v>Wave Money</v>
      </c>
      <c r="K34" s="69" t="str">
        <f t="shared" ref="K34:K79" si="8">INDEX($M$3:$AE$3,MATCH(LARGE($M34:$AE34,2),$M34:$AE34,0))</f>
        <v>KBZ Pay</v>
      </c>
      <c r="L34" s="69" t="str">
        <f t="shared" ref="L34:L40" si="9">INDEX($M$3:$AE$3,MATCH(LARGE($M34:$AE34,3),$M34:$AE34,0))</f>
        <v>Mytel Wallet</v>
      </c>
      <c r="M34" s="71" t="s">
        <v>62</v>
      </c>
      <c r="N34" s="56">
        <v>2</v>
      </c>
      <c r="O34" s="71" t="s">
        <v>62</v>
      </c>
      <c r="P34" s="71">
        <v>3</v>
      </c>
      <c r="Q34" s="71" t="s">
        <v>62</v>
      </c>
      <c r="R34" s="71">
        <v>1</v>
      </c>
      <c r="S34" s="71">
        <v>1</v>
      </c>
      <c r="T34" s="71" t="s">
        <v>62</v>
      </c>
      <c r="U34" s="71" t="s">
        <v>62</v>
      </c>
      <c r="V34" s="71" t="s">
        <v>62</v>
      </c>
      <c r="W34" s="71" t="s">
        <v>62</v>
      </c>
      <c r="X34" s="71" t="s">
        <v>62</v>
      </c>
      <c r="Y34" s="71" t="s">
        <v>62</v>
      </c>
      <c r="Z34" s="71">
        <v>519</v>
      </c>
      <c r="AA34" s="71">
        <v>198</v>
      </c>
      <c r="AB34" s="71">
        <v>241</v>
      </c>
      <c r="AC34" s="71" t="s">
        <v>62</v>
      </c>
      <c r="AD34" s="71">
        <v>778</v>
      </c>
      <c r="AE34" s="71">
        <v>1</v>
      </c>
      <c r="AF34" s="72">
        <v>0</v>
      </c>
      <c r="AG34" s="72">
        <v>0</v>
      </c>
      <c r="AH34" s="72">
        <v>0</v>
      </c>
      <c r="AI34" s="72">
        <v>1.85508995</v>
      </c>
      <c r="AJ34" s="72">
        <v>0.45948883612759062</v>
      </c>
      <c r="AK34" s="72">
        <v>0.27116717566590809</v>
      </c>
      <c r="AL34" s="73">
        <v>9</v>
      </c>
      <c r="AM34" s="60"/>
    </row>
    <row r="35" spans="1:39" ht="15.75" customHeight="1" thickBot="1" x14ac:dyDescent="0.4">
      <c r="A35" s="62" t="s">
        <v>114</v>
      </c>
      <c r="B35" s="63" t="s">
        <v>126</v>
      </c>
      <c r="C35" s="63" t="s">
        <v>126</v>
      </c>
      <c r="D35" s="64" t="s">
        <v>127</v>
      </c>
      <c r="E35" s="75">
        <v>292942</v>
      </c>
      <c r="F35" s="74" t="s">
        <v>62</v>
      </c>
      <c r="G35" s="66" t="str">
        <f t="shared" si="0"/>
        <v>Yes</v>
      </c>
      <c r="H35" s="67">
        <f t="shared" si="3"/>
        <v>2.724088727461409</v>
      </c>
      <c r="I35" s="68">
        <f t="shared" si="2"/>
        <v>798</v>
      </c>
      <c r="J35" s="69" t="str">
        <f t="shared" si="6"/>
        <v>Wave Money</v>
      </c>
      <c r="K35" s="69" t="str">
        <f t="shared" si="8"/>
        <v>Mytel Wallet</v>
      </c>
      <c r="L35" s="69" t="str">
        <f t="shared" si="9"/>
        <v>M-Pitesan</v>
      </c>
      <c r="M35" s="71" t="s">
        <v>62</v>
      </c>
      <c r="N35" s="56">
        <v>1</v>
      </c>
      <c r="O35" s="71" t="s">
        <v>62</v>
      </c>
      <c r="P35" s="71">
        <v>1</v>
      </c>
      <c r="Q35" s="71">
        <v>1</v>
      </c>
      <c r="R35" s="71" t="s">
        <v>62</v>
      </c>
      <c r="S35" s="71">
        <v>1</v>
      </c>
      <c r="T35" s="71" t="s">
        <v>62</v>
      </c>
      <c r="U35" s="71" t="s">
        <v>62</v>
      </c>
      <c r="V35" s="71" t="s">
        <v>62</v>
      </c>
      <c r="W35" s="71" t="s">
        <v>62</v>
      </c>
      <c r="X35" s="71" t="s">
        <v>62</v>
      </c>
      <c r="Y35" s="71">
        <v>1</v>
      </c>
      <c r="Z35" s="71">
        <v>168</v>
      </c>
      <c r="AA35" s="71">
        <v>174</v>
      </c>
      <c r="AB35" s="71">
        <v>215</v>
      </c>
      <c r="AC35" s="71" t="s">
        <v>62</v>
      </c>
      <c r="AD35" s="71">
        <v>235</v>
      </c>
      <c r="AE35" s="71">
        <v>1</v>
      </c>
      <c r="AF35" s="72">
        <v>0</v>
      </c>
      <c r="AG35" s="72">
        <v>0</v>
      </c>
      <c r="AH35" s="72">
        <v>1.0595474923282244</v>
      </c>
      <c r="AI35" s="72">
        <v>2.4951999699999998</v>
      </c>
      <c r="AJ35" s="72">
        <v>4.084696052415854</v>
      </c>
      <c r="AK35" s="72">
        <v>0.54350281044137672</v>
      </c>
      <c r="AL35" s="73">
        <v>9.6999999999999993</v>
      </c>
      <c r="AM35" s="60"/>
    </row>
    <row r="36" spans="1:39" ht="15.75" customHeight="1" thickBot="1" x14ac:dyDescent="0.4">
      <c r="A36" s="62" t="s">
        <v>114</v>
      </c>
      <c r="B36" s="63" t="s">
        <v>126</v>
      </c>
      <c r="C36" s="63" t="s">
        <v>128</v>
      </c>
      <c r="D36" s="64" t="s">
        <v>129</v>
      </c>
      <c r="E36" s="75">
        <v>258182</v>
      </c>
      <c r="F36" s="74" t="s">
        <v>62</v>
      </c>
      <c r="G36" s="66" t="str">
        <f t="shared" si="0"/>
        <v>Yes</v>
      </c>
      <c r="H36" s="67">
        <f t="shared" si="3"/>
        <v>0.9450697569931289</v>
      </c>
      <c r="I36" s="68">
        <f t="shared" si="2"/>
        <v>244</v>
      </c>
      <c r="J36" s="69" t="str">
        <f t="shared" si="6"/>
        <v>Wave Money</v>
      </c>
      <c r="K36" s="69" t="str">
        <f t="shared" si="8"/>
        <v>Mytel Wallet</v>
      </c>
      <c r="L36" s="69" t="str">
        <f t="shared" si="9"/>
        <v>M-Pitesan</v>
      </c>
      <c r="M36" s="71" t="s">
        <v>62</v>
      </c>
      <c r="N36" s="56" t="s">
        <v>62</v>
      </c>
      <c r="O36" s="71" t="s">
        <v>62</v>
      </c>
      <c r="P36" s="71" t="s">
        <v>62</v>
      </c>
      <c r="Q36" s="71">
        <v>1</v>
      </c>
      <c r="R36" s="71" t="s">
        <v>62</v>
      </c>
      <c r="S36" s="71" t="s">
        <v>62</v>
      </c>
      <c r="T36" s="71" t="s">
        <v>62</v>
      </c>
      <c r="U36" s="71" t="s">
        <v>62</v>
      </c>
      <c r="V36" s="71" t="s">
        <v>62</v>
      </c>
      <c r="W36" s="71" t="s">
        <v>62</v>
      </c>
      <c r="X36" s="71" t="s">
        <v>62</v>
      </c>
      <c r="Y36" s="71" t="s">
        <v>62</v>
      </c>
      <c r="Z36" s="71" t="s">
        <v>62</v>
      </c>
      <c r="AA36" s="71">
        <v>14</v>
      </c>
      <c r="AB36" s="71">
        <v>98</v>
      </c>
      <c r="AC36" s="71" t="s">
        <v>62</v>
      </c>
      <c r="AD36" s="71">
        <v>130</v>
      </c>
      <c r="AE36" s="71">
        <v>1</v>
      </c>
      <c r="AF36" s="72">
        <v>0</v>
      </c>
      <c r="AG36" s="72">
        <v>1.2308740499664288</v>
      </c>
      <c r="AH36" s="72">
        <v>0.10700683550110542</v>
      </c>
      <c r="AI36" s="72">
        <v>0.49567499000000004</v>
      </c>
      <c r="AJ36" s="72">
        <v>1.6032620246169915</v>
      </c>
      <c r="AK36" s="72">
        <v>0.35782108795491885</v>
      </c>
      <c r="AL36" s="73">
        <v>0</v>
      </c>
      <c r="AM36" s="60"/>
    </row>
    <row r="37" spans="1:39" ht="15.75" customHeight="1" thickBot="1" x14ac:dyDescent="0.4">
      <c r="A37" s="62" t="s">
        <v>130</v>
      </c>
      <c r="B37" s="63" t="s">
        <v>131</v>
      </c>
      <c r="C37" s="63" t="s">
        <v>131</v>
      </c>
      <c r="D37" s="64" t="s">
        <v>132</v>
      </c>
      <c r="E37" s="75">
        <v>55856</v>
      </c>
      <c r="F37" s="74" t="s">
        <v>62</v>
      </c>
      <c r="G37" s="66" t="str">
        <f t="shared" si="0"/>
        <v>Yes</v>
      </c>
      <c r="H37" s="67">
        <f t="shared" si="3"/>
        <v>2.8107991979375537</v>
      </c>
      <c r="I37" s="68">
        <f t="shared" si="2"/>
        <v>157</v>
      </c>
      <c r="J37" s="69" t="str">
        <f t="shared" si="6"/>
        <v>M-Pitesan</v>
      </c>
      <c r="K37" s="69" t="str">
        <f t="shared" si="8"/>
        <v>Wave Money</v>
      </c>
      <c r="L37" s="69" t="str">
        <f t="shared" si="9"/>
        <v>Mytel Wallet</v>
      </c>
      <c r="M37" s="71" t="s">
        <v>62</v>
      </c>
      <c r="N37" s="56" t="s">
        <v>62</v>
      </c>
      <c r="O37" s="71" t="s">
        <v>62</v>
      </c>
      <c r="P37" s="71">
        <v>1</v>
      </c>
      <c r="Q37" s="71">
        <v>1</v>
      </c>
      <c r="R37" s="71" t="s">
        <v>62</v>
      </c>
      <c r="S37" s="71" t="s">
        <v>62</v>
      </c>
      <c r="T37" s="71">
        <v>1</v>
      </c>
      <c r="U37" s="71" t="s">
        <v>62</v>
      </c>
      <c r="V37" s="71" t="s">
        <v>62</v>
      </c>
      <c r="W37" s="71" t="s">
        <v>62</v>
      </c>
      <c r="X37" s="71">
        <v>1</v>
      </c>
      <c r="Y37" s="71" t="s">
        <v>62</v>
      </c>
      <c r="Z37" s="71">
        <v>5</v>
      </c>
      <c r="AA37" s="71">
        <v>63</v>
      </c>
      <c r="AB37" s="71">
        <v>41</v>
      </c>
      <c r="AC37" s="71" t="s">
        <v>62</v>
      </c>
      <c r="AD37" s="71">
        <v>43</v>
      </c>
      <c r="AE37" s="71">
        <v>1</v>
      </c>
      <c r="AF37" s="72">
        <v>0</v>
      </c>
      <c r="AG37" s="72">
        <v>3.6669874870026584</v>
      </c>
      <c r="AH37" s="72">
        <v>0</v>
      </c>
      <c r="AI37" s="72">
        <v>7.7274499999999996E-2</v>
      </c>
      <c r="AJ37" s="72">
        <v>1.1460806519191415</v>
      </c>
      <c r="AK37" s="72">
        <v>10</v>
      </c>
      <c r="AL37" s="73">
        <v>0</v>
      </c>
      <c r="AM37" s="60"/>
    </row>
    <row r="38" spans="1:39" ht="15.75" customHeight="1" thickBot="1" x14ac:dyDescent="0.4">
      <c r="A38" s="62" t="s">
        <v>130</v>
      </c>
      <c r="B38" s="63" t="s">
        <v>133</v>
      </c>
      <c r="C38" s="63" t="s">
        <v>133</v>
      </c>
      <c r="D38" s="64" t="s">
        <v>134</v>
      </c>
      <c r="E38" s="75">
        <v>51437</v>
      </c>
      <c r="F38" s="74" t="s">
        <v>62</v>
      </c>
      <c r="G38" s="66" t="str">
        <f t="shared" si="0"/>
        <v>Yes</v>
      </c>
      <c r="H38" s="67">
        <f t="shared" si="3"/>
        <v>8.0097983941520692</v>
      </c>
      <c r="I38" s="68">
        <f t="shared" si="2"/>
        <v>412</v>
      </c>
      <c r="J38" s="69" t="str">
        <f t="shared" si="6"/>
        <v>Wave Money</v>
      </c>
      <c r="K38" s="69" t="str">
        <f t="shared" si="8"/>
        <v>KBZ Pay</v>
      </c>
      <c r="L38" s="69" t="str">
        <f t="shared" si="9"/>
        <v>M-Pitesan</v>
      </c>
      <c r="M38" s="71" t="s">
        <v>62</v>
      </c>
      <c r="N38" s="56">
        <v>1</v>
      </c>
      <c r="O38" s="71">
        <v>2</v>
      </c>
      <c r="P38" s="71">
        <v>1</v>
      </c>
      <c r="Q38" s="71">
        <v>1</v>
      </c>
      <c r="R38" s="71" t="s">
        <v>62</v>
      </c>
      <c r="S38" s="71" t="s">
        <v>62</v>
      </c>
      <c r="T38" s="71" t="s">
        <v>62</v>
      </c>
      <c r="U38" s="71" t="s">
        <v>62</v>
      </c>
      <c r="V38" s="71" t="s">
        <v>62</v>
      </c>
      <c r="W38" s="71" t="s">
        <v>62</v>
      </c>
      <c r="X38" s="71">
        <v>1</v>
      </c>
      <c r="Y38" s="71" t="s">
        <v>62</v>
      </c>
      <c r="Z38" s="71">
        <v>80</v>
      </c>
      <c r="AA38" s="71">
        <v>76</v>
      </c>
      <c r="AB38" s="71">
        <v>76</v>
      </c>
      <c r="AC38" s="71" t="s">
        <v>62</v>
      </c>
      <c r="AD38" s="71">
        <v>172</v>
      </c>
      <c r="AE38" s="71">
        <v>2</v>
      </c>
      <c r="AF38" s="72">
        <v>0</v>
      </c>
      <c r="AG38" s="72">
        <v>2.4988506504344428</v>
      </c>
      <c r="AH38" s="72">
        <v>0</v>
      </c>
      <c r="AI38" s="72">
        <v>4.8194899999999999E-2</v>
      </c>
      <c r="AJ38" s="72">
        <v>1.0137658410400587</v>
      </c>
      <c r="AK38" s="72">
        <v>7.0973845519918513</v>
      </c>
      <c r="AL38" s="73">
        <v>0</v>
      </c>
      <c r="AM38" s="60"/>
    </row>
    <row r="39" spans="1:39" ht="15.75" customHeight="1" thickBot="1" x14ac:dyDescent="0.4">
      <c r="A39" s="62" t="s">
        <v>130</v>
      </c>
      <c r="B39" s="63" t="s">
        <v>133</v>
      </c>
      <c r="C39" s="63" t="s">
        <v>135</v>
      </c>
      <c r="D39" s="64" t="s">
        <v>136</v>
      </c>
      <c r="E39" s="75">
        <v>52763</v>
      </c>
      <c r="F39" s="74" t="s">
        <v>62</v>
      </c>
      <c r="G39" s="66" t="str">
        <f t="shared" si="0"/>
        <v>Yes</v>
      </c>
      <c r="H39" s="67">
        <f t="shared" si="3"/>
        <v>0.96658643367511321</v>
      </c>
      <c r="I39" s="68">
        <f t="shared" si="2"/>
        <v>51</v>
      </c>
      <c r="J39" s="69" t="str">
        <f t="shared" si="6"/>
        <v>Mytel Wallet</v>
      </c>
      <c r="K39" s="69" t="str">
        <f t="shared" si="8"/>
        <v>Wave Money</v>
      </c>
      <c r="L39" s="69" t="str">
        <f t="shared" si="9"/>
        <v>M-Pitesan</v>
      </c>
      <c r="M39" s="71" t="s">
        <v>62</v>
      </c>
      <c r="N39" s="56" t="s">
        <v>62</v>
      </c>
      <c r="O39" s="71" t="s">
        <v>62</v>
      </c>
      <c r="P39" s="71" t="s">
        <v>62</v>
      </c>
      <c r="Q39" s="71" t="s">
        <v>62</v>
      </c>
      <c r="R39" s="71" t="s">
        <v>62</v>
      </c>
      <c r="S39" s="71" t="s">
        <v>62</v>
      </c>
      <c r="T39" s="71" t="s">
        <v>62</v>
      </c>
      <c r="U39" s="71" t="s">
        <v>62</v>
      </c>
      <c r="V39" s="71" t="s">
        <v>62</v>
      </c>
      <c r="W39" s="71" t="s">
        <v>62</v>
      </c>
      <c r="X39" s="71">
        <v>1</v>
      </c>
      <c r="Y39" s="71" t="s">
        <v>62</v>
      </c>
      <c r="Z39" s="71" t="s">
        <v>62</v>
      </c>
      <c r="AA39" s="71">
        <v>13</v>
      </c>
      <c r="AB39" s="71">
        <v>20</v>
      </c>
      <c r="AC39" s="71" t="s">
        <v>62</v>
      </c>
      <c r="AD39" s="71">
        <v>16</v>
      </c>
      <c r="AE39" s="71">
        <v>1</v>
      </c>
      <c r="AF39" s="72">
        <v>0</v>
      </c>
      <c r="AG39" s="72">
        <v>0</v>
      </c>
      <c r="AH39" s="72">
        <v>0</v>
      </c>
      <c r="AI39" s="72">
        <v>7.0092399999999999E-2</v>
      </c>
      <c r="AJ39" s="72">
        <v>0.95037131944402276</v>
      </c>
      <c r="AK39" s="72">
        <v>9.5524774590517652</v>
      </c>
      <c r="AL39" s="73">
        <v>0</v>
      </c>
      <c r="AM39" s="60"/>
    </row>
    <row r="40" spans="1:39" ht="15.75" customHeight="1" thickBot="1" x14ac:dyDescent="0.4">
      <c r="A40" s="62" t="s">
        <v>130</v>
      </c>
      <c r="B40" s="63" t="s">
        <v>131</v>
      </c>
      <c r="C40" s="63" t="s">
        <v>137</v>
      </c>
      <c r="D40" s="64" t="s">
        <v>138</v>
      </c>
      <c r="E40" s="75">
        <v>99892</v>
      </c>
      <c r="F40" s="74" t="s">
        <v>62</v>
      </c>
      <c r="G40" s="66" t="str">
        <f t="shared" si="0"/>
        <v>Yes</v>
      </c>
      <c r="H40" s="67">
        <f t="shared" si="3"/>
        <v>1.1712649661634564</v>
      </c>
      <c r="I40" s="68">
        <f t="shared" si="2"/>
        <v>117</v>
      </c>
      <c r="J40" s="69" t="str">
        <f t="shared" si="6"/>
        <v>Mytel Wallet</v>
      </c>
      <c r="K40" s="69" t="str">
        <f t="shared" si="8"/>
        <v>M-Pitesan</v>
      </c>
      <c r="L40" s="69" t="str">
        <f t="shared" si="9"/>
        <v>KBZ Pay</v>
      </c>
      <c r="M40" s="71" t="s">
        <v>62</v>
      </c>
      <c r="N40" s="56" t="s">
        <v>62</v>
      </c>
      <c r="O40" s="71" t="s">
        <v>62</v>
      </c>
      <c r="P40" s="71">
        <v>1</v>
      </c>
      <c r="Q40" s="71">
        <v>1</v>
      </c>
      <c r="R40" s="71" t="s">
        <v>62</v>
      </c>
      <c r="S40" s="71" t="s">
        <v>62</v>
      </c>
      <c r="T40" s="71" t="s">
        <v>62</v>
      </c>
      <c r="U40" s="71" t="s">
        <v>62</v>
      </c>
      <c r="V40" s="71" t="s">
        <v>62</v>
      </c>
      <c r="W40" s="71" t="s">
        <v>62</v>
      </c>
      <c r="X40" s="71">
        <v>1</v>
      </c>
      <c r="Y40" s="71" t="s">
        <v>62</v>
      </c>
      <c r="Z40" s="71">
        <v>19</v>
      </c>
      <c r="AA40" s="71">
        <v>32</v>
      </c>
      <c r="AB40" s="71">
        <v>60</v>
      </c>
      <c r="AC40" s="71" t="s">
        <v>62</v>
      </c>
      <c r="AD40" s="71">
        <v>2</v>
      </c>
      <c r="AE40" s="71">
        <v>1</v>
      </c>
      <c r="AF40" s="72">
        <v>0</v>
      </c>
      <c r="AG40" s="72">
        <v>5.0211863938702965</v>
      </c>
      <c r="AH40" s="72">
        <v>0</v>
      </c>
      <c r="AI40" s="72">
        <v>0.21861801</v>
      </c>
      <c r="AJ40" s="72">
        <v>0.73741673396768337</v>
      </c>
      <c r="AK40" s="72">
        <v>9.2795497889823473</v>
      </c>
      <c r="AL40" s="73">
        <v>0</v>
      </c>
      <c r="AM40" s="60"/>
    </row>
    <row r="41" spans="1:39" ht="15.75" customHeight="1" thickBot="1" x14ac:dyDescent="0.4">
      <c r="A41" s="62" t="s">
        <v>130</v>
      </c>
      <c r="B41" s="63" t="s">
        <v>131</v>
      </c>
      <c r="C41" s="63" t="s">
        <v>139</v>
      </c>
      <c r="D41" s="64" t="s">
        <v>140</v>
      </c>
      <c r="E41" s="75">
        <v>35997</v>
      </c>
      <c r="F41" s="74" t="s">
        <v>62</v>
      </c>
      <c r="G41" s="66" t="str">
        <f t="shared" si="0"/>
        <v>Yes</v>
      </c>
      <c r="H41" s="67">
        <f t="shared" si="3"/>
        <v>0.52782176292468819</v>
      </c>
      <c r="I41" s="68">
        <f t="shared" si="2"/>
        <v>19</v>
      </c>
      <c r="J41" s="69" t="str">
        <f t="shared" si="6"/>
        <v>Mytel Wallet</v>
      </c>
      <c r="K41" s="69" t="str">
        <f t="shared" si="8"/>
        <v>M-Pitesan</v>
      </c>
      <c r="L41" s="69" t="s">
        <v>141</v>
      </c>
      <c r="M41" s="71" t="s">
        <v>62</v>
      </c>
      <c r="N41" s="56" t="s">
        <v>62</v>
      </c>
      <c r="O41" s="71" t="s">
        <v>62</v>
      </c>
      <c r="P41" s="71" t="s">
        <v>62</v>
      </c>
      <c r="Q41" s="71" t="s">
        <v>62</v>
      </c>
      <c r="R41" s="71" t="s">
        <v>62</v>
      </c>
      <c r="S41" s="71" t="s">
        <v>62</v>
      </c>
      <c r="T41" s="71" t="s">
        <v>62</v>
      </c>
      <c r="U41" s="71" t="s">
        <v>62</v>
      </c>
      <c r="V41" s="71" t="s">
        <v>62</v>
      </c>
      <c r="W41" s="71" t="s">
        <v>62</v>
      </c>
      <c r="X41" s="71">
        <v>1</v>
      </c>
      <c r="Y41" s="71" t="s">
        <v>62</v>
      </c>
      <c r="Z41" s="71" t="s">
        <v>62</v>
      </c>
      <c r="AA41" s="71">
        <v>4</v>
      </c>
      <c r="AB41" s="71">
        <v>13</v>
      </c>
      <c r="AC41" s="71" t="s">
        <v>62</v>
      </c>
      <c r="AD41" s="71" t="s">
        <v>62</v>
      </c>
      <c r="AE41" s="71">
        <v>1</v>
      </c>
      <c r="AF41" s="72">
        <v>0</v>
      </c>
      <c r="AG41" s="72">
        <v>5.0211863938702965</v>
      </c>
      <c r="AH41" s="72">
        <v>0</v>
      </c>
      <c r="AI41" s="72">
        <v>0.15109900000000001</v>
      </c>
      <c r="AJ41" s="72">
        <v>0.2811462020973628</v>
      </c>
      <c r="AK41" s="72">
        <v>9.6850876607025302</v>
      </c>
      <c r="AL41" s="73">
        <v>0</v>
      </c>
      <c r="AM41" s="60"/>
    </row>
    <row r="42" spans="1:39" ht="15.75" customHeight="1" thickBot="1" x14ac:dyDescent="0.4">
      <c r="A42" s="62" t="s">
        <v>130</v>
      </c>
      <c r="B42" s="63" t="s">
        <v>142</v>
      </c>
      <c r="C42" s="63" t="s">
        <v>142</v>
      </c>
      <c r="D42" s="64" t="s">
        <v>143</v>
      </c>
      <c r="E42" s="75">
        <v>47214</v>
      </c>
      <c r="F42" s="74" t="s">
        <v>62</v>
      </c>
      <c r="G42" s="66" t="str">
        <f t="shared" si="0"/>
        <v>Yes</v>
      </c>
      <c r="H42" s="67">
        <f t="shared" si="3"/>
        <v>3.4523658236963612</v>
      </c>
      <c r="I42" s="68">
        <f t="shared" si="2"/>
        <v>163</v>
      </c>
      <c r="J42" s="69" t="str">
        <f t="shared" si="6"/>
        <v>M-Pitesan</v>
      </c>
      <c r="K42" s="69" t="str">
        <f t="shared" si="8"/>
        <v>Mytel Wallet</v>
      </c>
      <c r="L42" s="69" t="str">
        <f>INDEX($M$3:$AE$3,MATCH(LARGE($M42:$AE42,3),$M42:$AE42,0))</f>
        <v>Wave Money</v>
      </c>
      <c r="M42" s="71" t="s">
        <v>62</v>
      </c>
      <c r="N42" s="56" t="s">
        <v>62</v>
      </c>
      <c r="O42" s="71" t="s">
        <v>62</v>
      </c>
      <c r="P42" s="71" t="s">
        <v>62</v>
      </c>
      <c r="Q42" s="71" t="s">
        <v>62</v>
      </c>
      <c r="R42" s="71" t="s">
        <v>62</v>
      </c>
      <c r="S42" s="71" t="s">
        <v>62</v>
      </c>
      <c r="T42" s="71" t="s">
        <v>62</v>
      </c>
      <c r="U42" s="71" t="s">
        <v>62</v>
      </c>
      <c r="V42" s="71" t="s">
        <v>62</v>
      </c>
      <c r="W42" s="71" t="s">
        <v>62</v>
      </c>
      <c r="X42" s="71" t="s">
        <v>62</v>
      </c>
      <c r="Y42" s="71" t="s">
        <v>62</v>
      </c>
      <c r="Z42" s="71" t="s">
        <v>62</v>
      </c>
      <c r="AA42" s="71">
        <v>66</v>
      </c>
      <c r="AB42" s="71">
        <v>52</v>
      </c>
      <c r="AC42" s="71" t="s">
        <v>62</v>
      </c>
      <c r="AD42" s="71">
        <v>44</v>
      </c>
      <c r="AE42" s="71">
        <v>1</v>
      </c>
      <c r="AF42" s="72">
        <v>0</v>
      </c>
      <c r="AG42" s="72">
        <v>1.0972221190089466</v>
      </c>
      <c r="AH42" s="72">
        <v>0</v>
      </c>
      <c r="AI42" s="72">
        <v>9.5891900000000009E-3</v>
      </c>
      <c r="AJ42" s="72">
        <v>0.7488326056727167</v>
      </c>
      <c r="AK42" s="72">
        <v>7.7910046361587346</v>
      </c>
      <c r="AL42" s="73">
        <v>0</v>
      </c>
      <c r="AM42" s="60"/>
    </row>
    <row r="43" spans="1:39" ht="15.75" customHeight="1" thickBot="1" x14ac:dyDescent="0.4">
      <c r="A43" s="62" t="s">
        <v>130</v>
      </c>
      <c r="B43" s="63" t="s">
        <v>142</v>
      </c>
      <c r="C43" s="63" t="s">
        <v>144</v>
      </c>
      <c r="D43" s="64" t="s">
        <v>145</v>
      </c>
      <c r="E43" s="75">
        <v>58043</v>
      </c>
      <c r="F43" s="74" t="s">
        <v>62</v>
      </c>
      <c r="G43" s="66" t="str">
        <f t="shared" si="0"/>
        <v>Yes</v>
      </c>
      <c r="H43" s="67">
        <f t="shared" si="3"/>
        <v>0.43071515945075206</v>
      </c>
      <c r="I43" s="68">
        <f t="shared" si="2"/>
        <v>25</v>
      </c>
      <c r="J43" s="69" t="str">
        <f t="shared" si="6"/>
        <v>Mytel Wallet</v>
      </c>
      <c r="K43" s="69" t="str">
        <f t="shared" si="8"/>
        <v>Wave Money</v>
      </c>
      <c r="L43" s="69" t="s">
        <v>62</v>
      </c>
      <c r="M43" s="71" t="s">
        <v>62</v>
      </c>
      <c r="N43" s="56" t="s">
        <v>62</v>
      </c>
      <c r="O43" s="71" t="s">
        <v>62</v>
      </c>
      <c r="P43" s="71" t="s">
        <v>62</v>
      </c>
      <c r="Q43" s="71" t="s">
        <v>62</v>
      </c>
      <c r="R43" s="71" t="s">
        <v>62</v>
      </c>
      <c r="S43" s="71" t="s">
        <v>62</v>
      </c>
      <c r="T43" s="71" t="s">
        <v>62</v>
      </c>
      <c r="U43" s="71" t="s">
        <v>62</v>
      </c>
      <c r="V43" s="71" t="s">
        <v>62</v>
      </c>
      <c r="W43" s="71" t="s">
        <v>62</v>
      </c>
      <c r="X43" s="71" t="s">
        <v>62</v>
      </c>
      <c r="Y43" s="71" t="s">
        <v>62</v>
      </c>
      <c r="Z43" s="71" t="s">
        <v>62</v>
      </c>
      <c r="AA43" s="71" t="s">
        <v>62</v>
      </c>
      <c r="AB43" s="71">
        <v>21</v>
      </c>
      <c r="AC43" s="71" t="s">
        <v>62</v>
      </c>
      <c r="AD43" s="71">
        <v>3</v>
      </c>
      <c r="AE43" s="71">
        <v>1</v>
      </c>
      <c r="AF43" s="72">
        <v>0</v>
      </c>
      <c r="AG43" s="72">
        <v>5.7753685902295654E-2</v>
      </c>
      <c r="AH43" s="72">
        <v>0</v>
      </c>
      <c r="AI43" s="72">
        <v>3.0605100000000003E-2</v>
      </c>
      <c r="AJ43" s="72">
        <v>1.0973810290072441</v>
      </c>
      <c r="AK43" s="72">
        <v>9.3199844185437346</v>
      </c>
      <c r="AL43" s="73">
        <v>0</v>
      </c>
      <c r="AM43" s="60"/>
    </row>
    <row r="44" spans="1:39" ht="15.75" customHeight="1" thickBot="1" x14ac:dyDescent="0.4">
      <c r="A44" s="62" t="s">
        <v>130</v>
      </c>
      <c r="B44" s="63" t="s">
        <v>142</v>
      </c>
      <c r="C44" s="63" t="s">
        <v>146</v>
      </c>
      <c r="D44" s="64" t="s">
        <v>147</v>
      </c>
      <c r="E44" s="75">
        <v>24341</v>
      </c>
      <c r="F44" s="74" t="s">
        <v>62</v>
      </c>
      <c r="G44" s="66" t="str">
        <f t="shared" si="0"/>
        <v>Yes</v>
      </c>
      <c r="H44" s="67">
        <f t="shared" si="3"/>
        <v>7.2305985785300528</v>
      </c>
      <c r="I44" s="68">
        <f t="shared" si="2"/>
        <v>176</v>
      </c>
      <c r="J44" s="69" t="str">
        <f t="shared" si="6"/>
        <v>M-Pitesan</v>
      </c>
      <c r="K44" s="69" t="str">
        <f t="shared" si="8"/>
        <v>Mytel Wallet</v>
      </c>
      <c r="L44" s="69" t="str">
        <f>INDEX($M$3:$AE$3,MATCH(LARGE($M44:$AE44,3),$M44:$AE44,0))</f>
        <v>MADB</v>
      </c>
      <c r="M44" s="71" t="s">
        <v>62</v>
      </c>
      <c r="N44" s="56" t="s">
        <v>62</v>
      </c>
      <c r="O44" s="71" t="s">
        <v>62</v>
      </c>
      <c r="P44" s="71" t="s">
        <v>62</v>
      </c>
      <c r="Q44" s="71">
        <v>1</v>
      </c>
      <c r="R44" s="71" t="s">
        <v>62</v>
      </c>
      <c r="S44" s="71" t="s">
        <v>62</v>
      </c>
      <c r="T44" s="71" t="s">
        <v>62</v>
      </c>
      <c r="U44" s="71" t="s">
        <v>62</v>
      </c>
      <c r="V44" s="71" t="s">
        <v>62</v>
      </c>
      <c r="W44" s="71" t="s">
        <v>62</v>
      </c>
      <c r="X44" s="71" t="s">
        <v>62</v>
      </c>
      <c r="Y44" s="71" t="s">
        <v>62</v>
      </c>
      <c r="Z44" s="71" t="s">
        <v>62</v>
      </c>
      <c r="AA44" s="71">
        <v>167</v>
      </c>
      <c r="AB44" s="71">
        <v>7</v>
      </c>
      <c r="AC44" s="71" t="s">
        <v>62</v>
      </c>
      <c r="AD44" s="71" t="s">
        <v>62</v>
      </c>
      <c r="AE44" s="71">
        <v>1</v>
      </c>
      <c r="AF44" s="72">
        <v>0</v>
      </c>
      <c r="AG44" s="72">
        <v>3.3850694620883361</v>
      </c>
      <c r="AH44" s="72">
        <v>0</v>
      </c>
      <c r="AI44" s="72">
        <v>1.2524500000000001E-2</v>
      </c>
      <c r="AJ44" s="72">
        <v>0.24963110946485065</v>
      </c>
      <c r="AK44" s="72">
        <v>7.3844619256308199</v>
      </c>
      <c r="AL44" s="73">
        <v>0</v>
      </c>
      <c r="AM44" s="60"/>
    </row>
    <row r="45" spans="1:39" ht="15.75" customHeight="1" thickBot="1" x14ac:dyDescent="0.4">
      <c r="A45" s="62" t="s">
        <v>130</v>
      </c>
      <c r="B45" s="63" t="s">
        <v>142</v>
      </c>
      <c r="C45" s="63" t="s">
        <v>148</v>
      </c>
      <c r="D45" s="64" t="s">
        <v>149</v>
      </c>
      <c r="E45" s="75">
        <v>107119</v>
      </c>
      <c r="F45" s="74" t="s">
        <v>62</v>
      </c>
      <c r="G45" s="66" t="str">
        <f t="shared" si="0"/>
        <v>Yes</v>
      </c>
      <c r="H45" s="67">
        <f t="shared" si="3"/>
        <v>0.1400311802761415</v>
      </c>
      <c r="I45" s="68">
        <f t="shared" si="2"/>
        <v>15</v>
      </c>
      <c r="J45" s="69" t="str">
        <f t="shared" si="6"/>
        <v>Wave Money</v>
      </c>
      <c r="K45" s="69" t="str">
        <f t="shared" si="8"/>
        <v>Post</v>
      </c>
      <c r="L45" s="69" t="s">
        <v>62</v>
      </c>
      <c r="M45" s="71" t="s">
        <v>62</v>
      </c>
      <c r="N45" s="56" t="s">
        <v>62</v>
      </c>
      <c r="O45" s="71" t="s">
        <v>62</v>
      </c>
      <c r="P45" s="71" t="s">
        <v>62</v>
      </c>
      <c r="Q45" s="71" t="s">
        <v>62</v>
      </c>
      <c r="R45" s="71" t="s">
        <v>62</v>
      </c>
      <c r="S45" s="71" t="s">
        <v>62</v>
      </c>
      <c r="T45" s="71" t="s">
        <v>62</v>
      </c>
      <c r="U45" s="71" t="s">
        <v>62</v>
      </c>
      <c r="V45" s="71" t="s">
        <v>62</v>
      </c>
      <c r="W45" s="71" t="s">
        <v>62</v>
      </c>
      <c r="X45" s="71" t="s">
        <v>62</v>
      </c>
      <c r="Y45" s="71" t="s">
        <v>62</v>
      </c>
      <c r="Z45" s="71" t="s">
        <v>62</v>
      </c>
      <c r="AA45" s="71" t="s">
        <v>62</v>
      </c>
      <c r="AB45" s="71" t="s">
        <v>62</v>
      </c>
      <c r="AC45" s="71" t="s">
        <v>62</v>
      </c>
      <c r="AD45" s="71">
        <v>14</v>
      </c>
      <c r="AE45" s="71">
        <v>1</v>
      </c>
      <c r="AF45" s="72">
        <v>0</v>
      </c>
      <c r="AG45" s="72">
        <v>3.6085052269546121</v>
      </c>
      <c r="AH45" s="72">
        <v>1.095055403882746E-2</v>
      </c>
      <c r="AI45" s="72">
        <v>9.3142000000000003E-2</v>
      </c>
      <c r="AJ45" s="72">
        <v>1.1896795661968753</v>
      </c>
      <c r="AK45" s="72">
        <v>6.8653967829846883</v>
      </c>
      <c r="AL45" s="73">
        <v>9.4</v>
      </c>
      <c r="AM45" s="60"/>
    </row>
    <row r="46" spans="1:39" ht="15.75" customHeight="1" thickBot="1" x14ac:dyDescent="0.4">
      <c r="A46" s="62" t="s">
        <v>150</v>
      </c>
      <c r="B46" s="63" t="s">
        <v>150</v>
      </c>
      <c r="C46" s="63" t="s">
        <v>150</v>
      </c>
      <c r="D46" s="64" t="s">
        <v>151</v>
      </c>
      <c r="E46" s="75">
        <v>285050</v>
      </c>
      <c r="F46" s="74" t="s">
        <v>62</v>
      </c>
      <c r="G46" s="66" t="str">
        <f t="shared" si="0"/>
        <v>Yes</v>
      </c>
      <c r="H46" s="67">
        <f t="shared" si="3"/>
        <v>4.483423960708647</v>
      </c>
      <c r="I46" s="68">
        <f t="shared" si="2"/>
        <v>1278</v>
      </c>
      <c r="J46" s="69" t="str">
        <f t="shared" si="6"/>
        <v>Wave Money</v>
      </c>
      <c r="K46" s="69" t="str">
        <f t="shared" si="8"/>
        <v>KBZ Pay</v>
      </c>
      <c r="L46" s="69" t="str">
        <f t="shared" ref="L46:L79" si="10">INDEX($M$3:$AE$3,MATCH(LARGE($M46:$AE46,3),$M46:$AE46,0))</f>
        <v>Mytel Wallet</v>
      </c>
      <c r="M46" s="71" t="s">
        <v>62</v>
      </c>
      <c r="N46" s="56" t="s">
        <v>62</v>
      </c>
      <c r="O46" s="71">
        <v>1</v>
      </c>
      <c r="P46" s="71">
        <v>2</v>
      </c>
      <c r="Q46" s="71">
        <v>2</v>
      </c>
      <c r="R46" s="71" t="s">
        <v>62</v>
      </c>
      <c r="S46" s="71">
        <v>1</v>
      </c>
      <c r="T46" s="71">
        <v>1</v>
      </c>
      <c r="U46" s="71">
        <v>1</v>
      </c>
      <c r="V46" s="71" t="s">
        <v>62</v>
      </c>
      <c r="W46" s="71" t="s">
        <v>62</v>
      </c>
      <c r="X46" s="71" t="s">
        <v>62</v>
      </c>
      <c r="Y46" s="71">
        <v>1</v>
      </c>
      <c r="Z46" s="71">
        <v>271</v>
      </c>
      <c r="AA46" s="71">
        <v>214</v>
      </c>
      <c r="AB46" s="71">
        <v>258</v>
      </c>
      <c r="AC46" s="71">
        <v>40</v>
      </c>
      <c r="AD46" s="71">
        <v>484</v>
      </c>
      <c r="AE46" s="71">
        <v>2</v>
      </c>
      <c r="AF46" s="72">
        <v>0</v>
      </c>
      <c r="AG46" s="72">
        <v>5.0879129398584375</v>
      </c>
      <c r="AH46" s="72">
        <v>0</v>
      </c>
      <c r="AI46" s="72">
        <v>1.41957E-2</v>
      </c>
      <c r="AJ46" s="72">
        <v>4.0765592076899253</v>
      </c>
      <c r="AK46" s="72">
        <v>0</v>
      </c>
      <c r="AL46" s="73">
        <v>0</v>
      </c>
      <c r="AM46" s="60"/>
    </row>
    <row r="47" spans="1:39" ht="15.75" customHeight="1" thickBot="1" x14ac:dyDescent="0.4">
      <c r="A47" s="62" t="s">
        <v>150</v>
      </c>
      <c r="B47" s="63" t="s">
        <v>150</v>
      </c>
      <c r="C47" s="63" t="s">
        <v>152</v>
      </c>
      <c r="D47" s="64" t="s">
        <v>153</v>
      </c>
      <c r="E47" s="75">
        <v>118721</v>
      </c>
      <c r="F47" s="74" t="s">
        <v>62</v>
      </c>
      <c r="G47" s="66" t="str">
        <f t="shared" si="0"/>
        <v>Yes</v>
      </c>
      <c r="H47" s="67">
        <f t="shared" si="3"/>
        <v>3.6472064756866942</v>
      </c>
      <c r="I47" s="68">
        <f t="shared" si="2"/>
        <v>433</v>
      </c>
      <c r="J47" s="69" t="str">
        <f t="shared" si="6"/>
        <v>KBZ Pay</v>
      </c>
      <c r="K47" s="69" t="str">
        <f t="shared" si="8"/>
        <v>M-Pitesan</v>
      </c>
      <c r="L47" s="69" t="str">
        <f t="shared" si="10"/>
        <v>Mytel Wallet</v>
      </c>
      <c r="M47" s="71" t="s">
        <v>62</v>
      </c>
      <c r="N47" s="56" t="s">
        <v>62</v>
      </c>
      <c r="O47" s="71" t="s">
        <v>62</v>
      </c>
      <c r="P47" s="71">
        <v>1</v>
      </c>
      <c r="Q47" s="71">
        <v>1</v>
      </c>
      <c r="R47" s="71" t="s">
        <v>62</v>
      </c>
      <c r="S47" s="71">
        <v>1</v>
      </c>
      <c r="T47" s="71">
        <v>1</v>
      </c>
      <c r="U47" s="71">
        <v>1</v>
      </c>
      <c r="V47" s="71">
        <v>1</v>
      </c>
      <c r="W47" s="71" t="s">
        <v>62</v>
      </c>
      <c r="X47" s="71" t="s">
        <v>62</v>
      </c>
      <c r="Y47" s="71" t="s">
        <v>62</v>
      </c>
      <c r="Z47" s="71">
        <v>112</v>
      </c>
      <c r="AA47" s="71">
        <v>103</v>
      </c>
      <c r="AB47" s="71">
        <v>96</v>
      </c>
      <c r="AC47" s="71">
        <v>28</v>
      </c>
      <c r="AD47" s="71">
        <v>87</v>
      </c>
      <c r="AE47" s="71">
        <v>1</v>
      </c>
      <c r="AF47" s="72">
        <v>0</v>
      </c>
      <c r="AG47" s="72">
        <v>0</v>
      </c>
      <c r="AH47" s="72">
        <v>0</v>
      </c>
      <c r="AI47" s="72">
        <v>5.32895012</v>
      </c>
      <c r="AJ47" s="72">
        <v>2.479248009812792</v>
      </c>
      <c r="AK47" s="72">
        <v>0</v>
      </c>
      <c r="AL47" s="73">
        <v>0</v>
      </c>
      <c r="AM47" s="60"/>
    </row>
    <row r="48" spans="1:39" ht="15.75" customHeight="1" thickBot="1" x14ac:dyDescent="0.4">
      <c r="A48" s="62" t="s">
        <v>150</v>
      </c>
      <c r="B48" s="63" t="s">
        <v>150</v>
      </c>
      <c r="C48" s="63" t="s">
        <v>154</v>
      </c>
      <c r="D48" s="64" t="s">
        <v>155</v>
      </c>
      <c r="E48" s="75">
        <v>115309</v>
      </c>
      <c r="F48" s="74" t="s">
        <v>62</v>
      </c>
      <c r="G48" s="66" t="str">
        <f t="shared" si="0"/>
        <v>Yes</v>
      </c>
      <c r="H48" s="67">
        <f t="shared" si="3"/>
        <v>1.613057090079699</v>
      </c>
      <c r="I48" s="68">
        <f t="shared" si="2"/>
        <v>186</v>
      </c>
      <c r="J48" s="69" t="str">
        <f t="shared" si="6"/>
        <v>Wave Money</v>
      </c>
      <c r="K48" s="69" t="str">
        <f t="shared" si="8"/>
        <v>Mytel Wallet</v>
      </c>
      <c r="L48" s="69" t="str">
        <f t="shared" si="10"/>
        <v>M-Pitesan</v>
      </c>
      <c r="M48" s="71" t="s">
        <v>62</v>
      </c>
      <c r="N48" s="56">
        <v>1</v>
      </c>
      <c r="O48" s="71" t="s">
        <v>62</v>
      </c>
      <c r="P48" s="71" t="s">
        <v>62</v>
      </c>
      <c r="Q48" s="71">
        <v>1</v>
      </c>
      <c r="R48" s="71" t="s">
        <v>62</v>
      </c>
      <c r="S48" s="71" t="s">
        <v>62</v>
      </c>
      <c r="T48" s="71">
        <v>1</v>
      </c>
      <c r="U48" s="71" t="s">
        <v>62</v>
      </c>
      <c r="V48" s="71">
        <v>2</v>
      </c>
      <c r="W48" s="71" t="s">
        <v>62</v>
      </c>
      <c r="X48" s="71" t="s">
        <v>62</v>
      </c>
      <c r="Y48" s="71" t="s">
        <v>62</v>
      </c>
      <c r="Z48" s="71" t="s">
        <v>62</v>
      </c>
      <c r="AA48" s="71">
        <v>34</v>
      </c>
      <c r="AB48" s="71">
        <v>63</v>
      </c>
      <c r="AC48" s="71">
        <v>3</v>
      </c>
      <c r="AD48" s="71">
        <v>80</v>
      </c>
      <c r="AE48" s="71">
        <v>1</v>
      </c>
      <c r="AF48" s="72">
        <v>0</v>
      </c>
      <c r="AG48" s="72">
        <v>0</v>
      </c>
      <c r="AH48" s="72">
        <v>0</v>
      </c>
      <c r="AI48" s="72">
        <v>5.3424900100000006</v>
      </c>
      <c r="AJ48" s="72">
        <v>2.5150136929737736</v>
      </c>
      <c r="AK48" s="72">
        <v>0</v>
      </c>
      <c r="AL48" s="73">
        <v>0</v>
      </c>
      <c r="AM48" s="60"/>
    </row>
    <row r="49" spans="1:39" ht="15.75" customHeight="1" thickBot="1" x14ac:dyDescent="0.4">
      <c r="A49" s="62" t="s">
        <v>150</v>
      </c>
      <c r="B49" s="63" t="s">
        <v>156</v>
      </c>
      <c r="C49" s="63" t="s">
        <v>156</v>
      </c>
      <c r="D49" s="64" t="s">
        <v>157</v>
      </c>
      <c r="E49" s="75">
        <v>274409</v>
      </c>
      <c r="F49" s="74" t="s">
        <v>62</v>
      </c>
      <c r="G49" s="66" t="str">
        <f t="shared" si="0"/>
        <v>Yes</v>
      </c>
      <c r="H49" s="67">
        <f t="shared" si="3"/>
        <v>5.1346712389170905</v>
      </c>
      <c r="I49" s="68">
        <f t="shared" si="2"/>
        <v>1409</v>
      </c>
      <c r="J49" s="69" t="str">
        <f t="shared" si="6"/>
        <v>M-Pitesan</v>
      </c>
      <c r="K49" s="69" t="str">
        <f t="shared" si="8"/>
        <v>Wave Money</v>
      </c>
      <c r="L49" s="69" t="str">
        <f t="shared" si="10"/>
        <v>Mytel Wallet</v>
      </c>
      <c r="M49" s="71" t="s">
        <v>62</v>
      </c>
      <c r="N49" s="56">
        <v>1</v>
      </c>
      <c r="O49" s="71">
        <v>2</v>
      </c>
      <c r="P49" s="71">
        <v>2</v>
      </c>
      <c r="Q49" s="71">
        <v>1</v>
      </c>
      <c r="R49" s="71">
        <v>1</v>
      </c>
      <c r="S49" s="71">
        <v>1</v>
      </c>
      <c r="T49" s="71">
        <v>1</v>
      </c>
      <c r="U49" s="71">
        <v>1</v>
      </c>
      <c r="V49" s="71">
        <v>2</v>
      </c>
      <c r="W49" s="71">
        <v>1</v>
      </c>
      <c r="X49" s="71" t="s">
        <v>62</v>
      </c>
      <c r="Y49" s="71">
        <v>1</v>
      </c>
      <c r="Z49" s="71">
        <v>259</v>
      </c>
      <c r="AA49" s="71">
        <v>391</v>
      </c>
      <c r="AB49" s="71">
        <v>316</v>
      </c>
      <c r="AC49" s="71">
        <v>58</v>
      </c>
      <c r="AD49" s="71">
        <v>369</v>
      </c>
      <c r="AE49" s="71">
        <v>2</v>
      </c>
      <c r="AF49" s="72">
        <v>0</v>
      </c>
      <c r="AG49" s="72">
        <v>2.3784566600313366</v>
      </c>
      <c r="AH49" s="72">
        <v>0</v>
      </c>
      <c r="AI49" s="72">
        <v>0.73963798999999997</v>
      </c>
      <c r="AJ49" s="72">
        <v>3.7654159810059324</v>
      </c>
      <c r="AK49" s="72">
        <v>0</v>
      </c>
      <c r="AL49" s="73">
        <v>0</v>
      </c>
      <c r="AM49" s="60"/>
    </row>
    <row r="50" spans="1:39" ht="15.75" customHeight="1" thickBot="1" x14ac:dyDescent="0.4">
      <c r="A50" s="62" t="s">
        <v>150</v>
      </c>
      <c r="B50" s="63" t="s">
        <v>156</v>
      </c>
      <c r="C50" s="63" t="s">
        <v>158</v>
      </c>
      <c r="D50" s="64" t="s">
        <v>159</v>
      </c>
      <c r="E50" s="75">
        <v>157000</v>
      </c>
      <c r="F50" s="74" t="s">
        <v>62</v>
      </c>
      <c r="G50" s="66" t="str">
        <f t="shared" si="0"/>
        <v>Yes</v>
      </c>
      <c r="H50" s="67">
        <f t="shared" si="3"/>
        <v>2.031847133757962</v>
      </c>
      <c r="I50" s="68">
        <f t="shared" si="2"/>
        <v>319</v>
      </c>
      <c r="J50" s="69" t="str">
        <f t="shared" si="6"/>
        <v>M-Pitesan</v>
      </c>
      <c r="K50" s="69" t="str">
        <f t="shared" si="8"/>
        <v>Mytel Wallet</v>
      </c>
      <c r="L50" s="69" t="str">
        <f t="shared" si="10"/>
        <v>Wave Money</v>
      </c>
      <c r="M50" s="71" t="s">
        <v>62</v>
      </c>
      <c r="N50" s="56" t="s">
        <v>62</v>
      </c>
      <c r="O50" s="71" t="s">
        <v>62</v>
      </c>
      <c r="P50" s="71" t="s">
        <v>62</v>
      </c>
      <c r="Q50" s="71">
        <v>1</v>
      </c>
      <c r="R50" s="71" t="s">
        <v>62</v>
      </c>
      <c r="S50" s="71" t="s">
        <v>62</v>
      </c>
      <c r="T50" s="71">
        <v>1</v>
      </c>
      <c r="U50" s="71" t="s">
        <v>62</v>
      </c>
      <c r="V50" s="71">
        <v>1</v>
      </c>
      <c r="W50" s="71" t="s">
        <v>62</v>
      </c>
      <c r="X50" s="71" t="s">
        <v>62</v>
      </c>
      <c r="Y50" s="71" t="s">
        <v>62</v>
      </c>
      <c r="Z50" s="71" t="s">
        <v>62</v>
      </c>
      <c r="AA50" s="71">
        <v>114</v>
      </c>
      <c r="AB50" s="71">
        <v>100</v>
      </c>
      <c r="AC50" s="71">
        <v>14</v>
      </c>
      <c r="AD50" s="71">
        <v>87</v>
      </c>
      <c r="AE50" s="71">
        <v>1</v>
      </c>
      <c r="AF50" s="72">
        <v>0</v>
      </c>
      <c r="AG50" s="72">
        <v>2.6594427527509574</v>
      </c>
      <c r="AH50" s="72">
        <v>0</v>
      </c>
      <c r="AI50" s="72">
        <v>0.76704798000000007</v>
      </c>
      <c r="AJ50" s="72">
        <v>1.9965023712222876</v>
      </c>
      <c r="AK50" s="72">
        <v>0</v>
      </c>
      <c r="AL50" s="73">
        <v>0</v>
      </c>
      <c r="AM50" s="60"/>
    </row>
    <row r="51" spans="1:39" ht="15.75" customHeight="1" thickBot="1" x14ac:dyDescent="0.4">
      <c r="A51" s="62" t="s">
        <v>150</v>
      </c>
      <c r="B51" s="63" t="s">
        <v>156</v>
      </c>
      <c r="C51" s="63" t="s">
        <v>160</v>
      </c>
      <c r="D51" s="64" t="s">
        <v>161</v>
      </c>
      <c r="E51" s="75">
        <v>210677</v>
      </c>
      <c r="F51" s="74" t="s">
        <v>62</v>
      </c>
      <c r="G51" s="66" t="str">
        <f t="shared" si="0"/>
        <v>Yes</v>
      </c>
      <c r="H51" s="67">
        <f t="shared" si="3"/>
        <v>2.2546362441082795</v>
      </c>
      <c r="I51" s="68">
        <f t="shared" si="2"/>
        <v>475</v>
      </c>
      <c r="J51" s="69" t="str">
        <f t="shared" si="6"/>
        <v>M-Pitesan</v>
      </c>
      <c r="K51" s="69" t="str">
        <f t="shared" si="8"/>
        <v>Wave Money</v>
      </c>
      <c r="L51" s="69" t="str">
        <f t="shared" si="10"/>
        <v>Mytel Wallet</v>
      </c>
      <c r="M51" s="71" t="s">
        <v>62</v>
      </c>
      <c r="N51" s="56" t="s">
        <v>62</v>
      </c>
      <c r="O51" s="71" t="s">
        <v>62</v>
      </c>
      <c r="P51" s="71" t="s">
        <v>62</v>
      </c>
      <c r="Q51" s="71">
        <v>1</v>
      </c>
      <c r="R51" s="71" t="s">
        <v>62</v>
      </c>
      <c r="S51" s="71">
        <v>1</v>
      </c>
      <c r="T51" s="71">
        <v>1</v>
      </c>
      <c r="U51" s="71" t="s">
        <v>62</v>
      </c>
      <c r="V51" s="71">
        <v>1</v>
      </c>
      <c r="W51" s="71" t="s">
        <v>62</v>
      </c>
      <c r="X51" s="71" t="s">
        <v>62</v>
      </c>
      <c r="Y51" s="71">
        <v>1</v>
      </c>
      <c r="Z51" s="71" t="s">
        <v>62</v>
      </c>
      <c r="AA51" s="71">
        <v>186</v>
      </c>
      <c r="AB51" s="71">
        <v>123</v>
      </c>
      <c r="AC51" s="71">
        <v>10</v>
      </c>
      <c r="AD51" s="71">
        <v>150</v>
      </c>
      <c r="AE51" s="71">
        <v>1</v>
      </c>
      <c r="AF51" s="72">
        <v>0</v>
      </c>
      <c r="AG51" s="72">
        <v>3.6170854302644577</v>
      </c>
      <c r="AH51" s="72">
        <v>0</v>
      </c>
      <c r="AI51" s="72">
        <v>3.0587999300000002</v>
      </c>
      <c r="AJ51" s="72">
        <v>1.8627909377409932</v>
      </c>
      <c r="AK51" s="72">
        <v>0</v>
      </c>
      <c r="AL51" s="73">
        <v>0</v>
      </c>
      <c r="AM51" s="60"/>
    </row>
    <row r="52" spans="1:39" ht="15.75" customHeight="1" thickBot="1" x14ac:dyDescent="0.4">
      <c r="A52" s="62" t="s">
        <v>150</v>
      </c>
      <c r="B52" s="63" t="s">
        <v>162</v>
      </c>
      <c r="C52" s="63" t="s">
        <v>162</v>
      </c>
      <c r="D52" s="64" t="s">
        <v>163</v>
      </c>
      <c r="E52" s="75">
        <v>300983</v>
      </c>
      <c r="F52" s="74" t="s">
        <v>62</v>
      </c>
      <c r="G52" s="66" t="str">
        <f t="shared" si="0"/>
        <v>Yes</v>
      </c>
      <c r="H52" s="67">
        <f t="shared" si="3"/>
        <v>2.4320310449427378</v>
      </c>
      <c r="I52" s="68">
        <f t="shared" si="2"/>
        <v>732</v>
      </c>
      <c r="J52" s="69" t="str">
        <f t="shared" si="6"/>
        <v>Wave Money</v>
      </c>
      <c r="K52" s="69" t="str">
        <f t="shared" si="8"/>
        <v>Mytel Wallet</v>
      </c>
      <c r="L52" s="69" t="str">
        <f t="shared" si="10"/>
        <v>M-Pitesan</v>
      </c>
      <c r="M52" s="71" t="s">
        <v>62</v>
      </c>
      <c r="N52" s="56" t="s">
        <v>62</v>
      </c>
      <c r="O52" s="71" t="s">
        <v>62</v>
      </c>
      <c r="P52" s="71">
        <v>1</v>
      </c>
      <c r="Q52" s="71">
        <v>1</v>
      </c>
      <c r="R52" s="71" t="s">
        <v>62</v>
      </c>
      <c r="S52" s="71" t="s">
        <v>62</v>
      </c>
      <c r="T52" s="71" t="s">
        <v>62</v>
      </c>
      <c r="U52" s="71">
        <v>1</v>
      </c>
      <c r="V52" s="71" t="s">
        <v>62</v>
      </c>
      <c r="W52" s="71">
        <v>1</v>
      </c>
      <c r="X52" s="71" t="s">
        <v>62</v>
      </c>
      <c r="Y52" s="71" t="s">
        <v>62</v>
      </c>
      <c r="Z52" s="71">
        <v>90</v>
      </c>
      <c r="AA52" s="71">
        <v>125</v>
      </c>
      <c r="AB52" s="71">
        <v>238</v>
      </c>
      <c r="AC52" s="71">
        <v>17</v>
      </c>
      <c r="AD52" s="71">
        <v>257</v>
      </c>
      <c r="AE52" s="71">
        <v>1</v>
      </c>
      <c r="AF52" s="72">
        <v>0</v>
      </c>
      <c r="AG52" s="72">
        <v>3.0257799760308646</v>
      </c>
      <c r="AH52" s="72">
        <v>0</v>
      </c>
      <c r="AI52" s="72">
        <v>0.19265100000000002</v>
      </c>
      <c r="AJ52" s="72">
        <v>2.1645828652623527</v>
      </c>
      <c r="AK52" s="72">
        <v>1.4716820542303614E-2</v>
      </c>
      <c r="AL52" s="73">
        <v>0</v>
      </c>
      <c r="AM52" s="60"/>
    </row>
    <row r="53" spans="1:39" ht="15.75" customHeight="1" thickBot="1" x14ac:dyDescent="0.4">
      <c r="A53" s="62" t="s">
        <v>150</v>
      </c>
      <c r="B53" s="63" t="s">
        <v>162</v>
      </c>
      <c r="C53" s="63" t="s">
        <v>164</v>
      </c>
      <c r="D53" s="64" t="s">
        <v>165</v>
      </c>
      <c r="E53" s="75">
        <v>100714</v>
      </c>
      <c r="F53" s="74" t="s">
        <v>62</v>
      </c>
      <c r="G53" s="66" t="str">
        <f t="shared" si="0"/>
        <v>Yes</v>
      </c>
      <c r="H53" s="67">
        <f t="shared" si="3"/>
        <v>2.2340488909188392</v>
      </c>
      <c r="I53" s="68">
        <f t="shared" si="2"/>
        <v>225</v>
      </c>
      <c r="J53" s="69" t="str">
        <f t="shared" si="6"/>
        <v>Mytel Wallet</v>
      </c>
      <c r="K53" s="69" t="str">
        <f t="shared" si="8"/>
        <v>M-Pitesan</v>
      </c>
      <c r="L53" s="69" t="str">
        <f t="shared" si="10"/>
        <v>Wave Money</v>
      </c>
      <c r="M53" s="71" t="s">
        <v>62</v>
      </c>
      <c r="N53" s="56" t="s">
        <v>62</v>
      </c>
      <c r="O53" s="71" t="s">
        <v>62</v>
      </c>
      <c r="P53" s="71" t="s">
        <v>62</v>
      </c>
      <c r="Q53" s="71">
        <v>1</v>
      </c>
      <c r="R53" s="71" t="s">
        <v>62</v>
      </c>
      <c r="S53" s="71" t="s">
        <v>62</v>
      </c>
      <c r="T53" s="71" t="s">
        <v>62</v>
      </c>
      <c r="U53" s="71" t="s">
        <v>62</v>
      </c>
      <c r="V53" s="71" t="s">
        <v>62</v>
      </c>
      <c r="W53" s="71" t="s">
        <v>62</v>
      </c>
      <c r="X53" s="71" t="s">
        <v>62</v>
      </c>
      <c r="Y53" s="71" t="s">
        <v>62</v>
      </c>
      <c r="Z53" s="71" t="s">
        <v>62</v>
      </c>
      <c r="AA53" s="71">
        <v>67</v>
      </c>
      <c r="AB53" s="71">
        <v>90</v>
      </c>
      <c r="AC53" s="71" t="s">
        <v>62</v>
      </c>
      <c r="AD53" s="71">
        <v>66</v>
      </c>
      <c r="AE53" s="71">
        <v>1</v>
      </c>
      <c r="AF53" s="72">
        <v>0</v>
      </c>
      <c r="AG53" s="72">
        <v>2.8171190521285512</v>
      </c>
      <c r="AH53" s="72">
        <v>0</v>
      </c>
      <c r="AI53" s="72">
        <v>0.82058200999999997</v>
      </c>
      <c r="AJ53" s="72">
        <v>0.70571947316966532</v>
      </c>
      <c r="AK53" s="72">
        <v>0.34310937116514895</v>
      </c>
      <c r="AL53" s="73">
        <v>0</v>
      </c>
      <c r="AM53" s="60"/>
    </row>
    <row r="54" spans="1:39" ht="15.75" customHeight="1" thickBot="1" x14ac:dyDescent="0.4">
      <c r="A54" s="62" t="s">
        <v>150</v>
      </c>
      <c r="B54" s="63" t="s">
        <v>156</v>
      </c>
      <c r="C54" s="63" t="s">
        <v>166</v>
      </c>
      <c r="D54" s="64" t="s">
        <v>167</v>
      </c>
      <c r="E54" s="75">
        <v>151281</v>
      </c>
      <c r="F54" s="74" t="s">
        <v>62</v>
      </c>
      <c r="G54" s="66" t="str">
        <f t="shared" si="0"/>
        <v>Yes</v>
      </c>
      <c r="H54" s="67">
        <f t="shared" si="3"/>
        <v>3.6620593465141029</v>
      </c>
      <c r="I54" s="68">
        <f t="shared" si="2"/>
        <v>554</v>
      </c>
      <c r="J54" s="69" t="str">
        <f t="shared" si="6"/>
        <v>KBZ Pay</v>
      </c>
      <c r="K54" s="69" t="str">
        <f t="shared" si="8"/>
        <v>Mytel Wallet</v>
      </c>
      <c r="L54" s="69" t="str">
        <f t="shared" si="10"/>
        <v>Wave Money</v>
      </c>
      <c r="M54" s="71" t="s">
        <v>62</v>
      </c>
      <c r="N54" s="56" t="s">
        <v>62</v>
      </c>
      <c r="O54" s="71" t="s">
        <v>62</v>
      </c>
      <c r="P54" s="71">
        <v>1</v>
      </c>
      <c r="Q54" s="71">
        <v>1</v>
      </c>
      <c r="R54" s="71" t="s">
        <v>62</v>
      </c>
      <c r="S54" s="71" t="s">
        <v>62</v>
      </c>
      <c r="T54" s="71" t="s">
        <v>62</v>
      </c>
      <c r="U54" s="71">
        <v>1</v>
      </c>
      <c r="V54" s="71">
        <v>1</v>
      </c>
      <c r="W54" s="71" t="s">
        <v>62</v>
      </c>
      <c r="X54" s="71">
        <v>1</v>
      </c>
      <c r="Y54" s="71" t="s">
        <v>62</v>
      </c>
      <c r="Z54" s="71">
        <v>209</v>
      </c>
      <c r="AA54" s="71">
        <v>103</v>
      </c>
      <c r="AB54" s="71">
        <v>118</v>
      </c>
      <c r="AC54" s="71">
        <v>14</v>
      </c>
      <c r="AD54" s="71">
        <v>104</v>
      </c>
      <c r="AE54" s="71">
        <v>1</v>
      </c>
      <c r="AF54" s="72">
        <v>0</v>
      </c>
      <c r="AG54" s="72">
        <v>2.2410945744474238</v>
      </c>
      <c r="AH54" s="72">
        <v>0</v>
      </c>
      <c r="AI54" s="72">
        <v>0.55645299000000004</v>
      </c>
      <c r="AJ54" s="72">
        <v>2.3527625802298964</v>
      </c>
      <c r="AK54" s="72">
        <v>0</v>
      </c>
      <c r="AL54" s="73">
        <v>0</v>
      </c>
      <c r="AM54" s="60"/>
    </row>
    <row r="55" spans="1:39" ht="15.75" customHeight="1" thickBot="1" x14ac:dyDescent="0.4">
      <c r="A55" s="62" t="s">
        <v>150</v>
      </c>
      <c r="B55" s="63" t="s">
        <v>156</v>
      </c>
      <c r="C55" s="63" t="s">
        <v>168</v>
      </c>
      <c r="D55" s="64" t="s">
        <v>169</v>
      </c>
      <c r="E55" s="75">
        <v>177964</v>
      </c>
      <c r="F55" s="74" t="s">
        <v>62</v>
      </c>
      <c r="G55" s="66" t="str">
        <f t="shared" si="0"/>
        <v>Yes</v>
      </c>
      <c r="H55" s="67">
        <f t="shared" si="3"/>
        <v>0.88220089456294526</v>
      </c>
      <c r="I55" s="68">
        <f t="shared" si="2"/>
        <v>157</v>
      </c>
      <c r="J55" s="69" t="str">
        <f t="shared" si="6"/>
        <v>Mytel Wallet</v>
      </c>
      <c r="K55" s="69" t="str">
        <f t="shared" si="8"/>
        <v>Wave Money</v>
      </c>
      <c r="L55" s="69" t="str">
        <f t="shared" si="10"/>
        <v>M-Pitesan</v>
      </c>
      <c r="M55" s="71" t="s">
        <v>62</v>
      </c>
      <c r="N55" s="56" t="s">
        <v>62</v>
      </c>
      <c r="O55" s="71" t="s">
        <v>62</v>
      </c>
      <c r="P55" s="71" t="s">
        <v>62</v>
      </c>
      <c r="Q55" s="71">
        <v>1</v>
      </c>
      <c r="R55" s="71" t="s">
        <v>62</v>
      </c>
      <c r="S55" s="71" t="s">
        <v>62</v>
      </c>
      <c r="T55" s="71" t="s">
        <v>62</v>
      </c>
      <c r="U55" s="71" t="s">
        <v>62</v>
      </c>
      <c r="V55" s="71">
        <v>1</v>
      </c>
      <c r="W55" s="71" t="s">
        <v>62</v>
      </c>
      <c r="X55" s="71" t="s">
        <v>62</v>
      </c>
      <c r="Y55" s="71" t="s">
        <v>62</v>
      </c>
      <c r="Z55" s="71" t="s">
        <v>62</v>
      </c>
      <c r="AA55" s="71">
        <v>14</v>
      </c>
      <c r="AB55" s="71">
        <v>80</v>
      </c>
      <c r="AC55" s="71">
        <v>1</v>
      </c>
      <c r="AD55" s="71">
        <v>59</v>
      </c>
      <c r="AE55" s="71">
        <v>1</v>
      </c>
      <c r="AF55" s="72">
        <v>0</v>
      </c>
      <c r="AG55" s="72">
        <v>1.6392697347186715</v>
      </c>
      <c r="AH55" s="72">
        <v>0</v>
      </c>
      <c r="AI55" s="72">
        <v>0.55987100999999995</v>
      </c>
      <c r="AJ55" s="72">
        <v>2.4570842163429134</v>
      </c>
      <c r="AK55" s="72">
        <v>0</v>
      </c>
      <c r="AL55" s="73">
        <v>0</v>
      </c>
      <c r="AM55" s="60"/>
    </row>
    <row r="56" spans="1:39" ht="15.75" customHeight="1" thickBot="1" x14ac:dyDescent="0.4">
      <c r="A56" s="62" t="s">
        <v>150</v>
      </c>
      <c r="B56" s="63" t="s">
        <v>156</v>
      </c>
      <c r="C56" s="63" t="s">
        <v>170</v>
      </c>
      <c r="D56" s="64" t="s">
        <v>171</v>
      </c>
      <c r="E56" s="75">
        <v>183488</v>
      </c>
      <c r="F56" s="74" t="s">
        <v>62</v>
      </c>
      <c r="G56" s="66" t="str">
        <f t="shared" si="0"/>
        <v>Yes</v>
      </c>
      <c r="H56" s="67">
        <f t="shared" si="3"/>
        <v>2.3925270317404954</v>
      </c>
      <c r="I56" s="68">
        <f t="shared" si="2"/>
        <v>439</v>
      </c>
      <c r="J56" s="69" t="str">
        <f t="shared" si="6"/>
        <v>Wave Money</v>
      </c>
      <c r="K56" s="69" t="str">
        <f t="shared" si="8"/>
        <v>M-Pitesan</v>
      </c>
      <c r="L56" s="69" t="str">
        <f t="shared" si="10"/>
        <v>KBZ Pay</v>
      </c>
      <c r="M56" s="71" t="s">
        <v>62</v>
      </c>
      <c r="N56" s="56" t="s">
        <v>62</v>
      </c>
      <c r="O56" s="71" t="s">
        <v>62</v>
      </c>
      <c r="P56" s="71" t="s">
        <v>62</v>
      </c>
      <c r="Q56" s="71">
        <v>1</v>
      </c>
      <c r="R56" s="71" t="s">
        <v>62</v>
      </c>
      <c r="S56" s="71" t="s">
        <v>62</v>
      </c>
      <c r="T56" s="71" t="s">
        <v>62</v>
      </c>
      <c r="U56" s="71" t="s">
        <v>62</v>
      </c>
      <c r="V56" s="71">
        <v>1</v>
      </c>
      <c r="W56" s="71" t="s">
        <v>62</v>
      </c>
      <c r="X56" s="71" t="s">
        <v>62</v>
      </c>
      <c r="Y56" s="71" t="s">
        <v>62</v>
      </c>
      <c r="Z56" s="71">
        <v>94</v>
      </c>
      <c r="AA56" s="71">
        <v>121</v>
      </c>
      <c r="AB56" s="71">
        <v>89</v>
      </c>
      <c r="AC56" s="71">
        <v>3</v>
      </c>
      <c r="AD56" s="71">
        <v>129</v>
      </c>
      <c r="AE56" s="71">
        <v>1</v>
      </c>
      <c r="AF56" s="72">
        <v>0</v>
      </c>
      <c r="AG56" s="72">
        <v>1.5342516212908743</v>
      </c>
      <c r="AH56" s="72">
        <v>0</v>
      </c>
      <c r="AI56" s="72">
        <v>0.41777401000000003</v>
      </c>
      <c r="AJ56" s="72">
        <v>2.2523879210361724</v>
      </c>
      <c r="AK56" s="72">
        <v>0</v>
      </c>
      <c r="AL56" s="73">
        <v>0</v>
      </c>
      <c r="AM56" s="60"/>
    </row>
    <row r="57" spans="1:39" ht="15.75" customHeight="1" thickBot="1" x14ac:dyDescent="0.4">
      <c r="A57" s="62" t="s">
        <v>150</v>
      </c>
      <c r="B57" s="63" t="s">
        <v>172</v>
      </c>
      <c r="C57" s="63" t="s">
        <v>172</v>
      </c>
      <c r="D57" s="64" t="s">
        <v>173</v>
      </c>
      <c r="E57" s="75">
        <v>346433</v>
      </c>
      <c r="F57" s="74" t="s">
        <v>62</v>
      </c>
      <c r="G57" s="66" t="str">
        <f t="shared" si="0"/>
        <v>Yes</v>
      </c>
      <c r="H57" s="67">
        <f t="shared" si="3"/>
        <v>7.5483571137853493</v>
      </c>
      <c r="I57" s="68">
        <f t="shared" si="2"/>
        <v>2615</v>
      </c>
      <c r="J57" s="69" t="str">
        <f t="shared" si="6"/>
        <v>KBZ Pay</v>
      </c>
      <c r="K57" s="69" t="str">
        <f t="shared" si="8"/>
        <v>Wave Money</v>
      </c>
      <c r="L57" s="69" t="str">
        <f t="shared" si="10"/>
        <v>Mytel Wallet</v>
      </c>
      <c r="M57" s="71">
        <v>2</v>
      </c>
      <c r="N57" s="56">
        <v>3</v>
      </c>
      <c r="O57" s="71">
        <v>1</v>
      </c>
      <c r="P57" s="71">
        <v>5</v>
      </c>
      <c r="Q57" s="71">
        <v>2</v>
      </c>
      <c r="R57" s="71">
        <v>1</v>
      </c>
      <c r="S57" s="71">
        <v>1</v>
      </c>
      <c r="T57" s="71" t="s">
        <v>62</v>
      </c>
      <c r="U57" s="71">
        <v>1</v>
      </c>
      <c r="V57" s="71" t="s">
        <v>62</v>
      </c>
      <c r="W57" s="71">
        <v>1</v>
      </c>
      <c r="X57" s="71">
        <v>1</v>
      </c>
      <c r="Y57" s="71">
        <v>1</v>
      </c>
      <c r="Z57" s="71">
        <v>750</v>
      </c>
      <c r="AA57" s="71">
        <v>468</v>
      </c>
      <c r="AB57" s="71">
        <v>535</v>
      </c>
      <c r="AC57" s="71">
        <v>119</v>
      </c>
      <c r="AD57" s="71">
        <v>720</v>
      </c>
      <c r="AE57" s="71">
        <v>4</v>
      </c>
      <c r="AF57" s="72">
        <v>0</v>
      </c>
      <c r="AG57" s="72">
        <v>0</v>
      </c>
      <c r="AH57" s="72">
        <v>0</v>
      </c>
      <c r="AI57" s="72">
        <v>3.2978000600000001</v>
      </c>
      <c r="AJ57" s="72">
        <v>8.4142261192715715</v>
      </c>
      <c r="AK57" s="72">
        <v>0</v>
      </c>
      <c r="AL57" s="73">
        <v>0</v>
      </c>
      <c r="AM57" s="60"/>
    </row>
    <row r="58" spans="1:39" ht="15.75" customHeight="1" thickBot="1" x14ac:dyDescent="0.4">
      <c r="A58" s="62" t="s">
        <v>150</v>
      </c>
      <c r="B58" s="63" t="s">
        <v>172</v>
      </c>
      <c r="C58" s="63" t="s">
        <v>174</v>
      </c>
      <c r="D58" s="64" t="s">
        <v>175</v>
      </c>
      <c r="E58" s="75">
        <v>155242</v>
      </c>
      <c r="F58" s="74" t="s">
        <v>62</v>
      </c>
      <c r="G58" s="66" t="str">
        <f t="shared" si="0"/>
        <v>Yes</v>
      </c>
      <c r="H58" s="67">
        <f t="shared" si="3"/>
        <v>2.789193646049394</v>
      </c>
      <c r="I58" s="68">
        <f t="shared" si="2"/>
        <v>433</v>
      </c>
      <c r="J58" s="69" t="str">
        <f t="shared" si="6"/>
        <v>M-Pitesan</v>
      </c>
      <c r="K58" s="69" t="str">
        <f t="shared" si="8"/>
        <v>Mytel Wallet</v>
      </c>
      <c r="L58" s="69" t="str">
        <f t="shared" si="10"/>
        <v>Wave Money</v>
      </c>
      <c r="M58" s="71" t="s">
        <v>62</v>
      </c>
      <c r="N58" s="56" t="s">
        <v>62</v>
      </c>
      <c r="O58" s="71" t="s">
        <v>62</v>
      </c>
      <c r="P58" s="71" t="s">
        <v>62</v>
      </c>
      <c r="Q58" s="71">
        <v>1</v>
      </c>
      <c r="R58" s="71" t="s">
        <v>62</v>
      </c>
      <c r="S58" s="71" t="s">
        <v>62</v>
      </c>
      <c r="T58" s="71" t="s">
        <v>62</v>
      </c>
      <c r="U58" s="71" t="s">
        <v>62</v>
      </c>
      <c r="V58" s="71">
        <v>1</v>
      </c>
      <c r="W58" s="71" t="s">
        <v>62</v>
      </c>
      <c r="X58" s="71">
        <v>1</v>
      </c>
      <c r="Y58" s="71" t="s">
        <v>62</v>
      </c>
      <c r="Z58" s="71" t="s">
        <v>62</v>
      </c>
      <c r="AA58" s="71">
        <v>225</v>
      </c>
      <c r="AB58" s="71">
        <v>98</v>
      </c>
      <c r="AC58" s="71">
        <v>12</v>
      </c>
      <c r="AD58" s="71">
        <v>94</v>
      </c>
      <c r="AE58" s="71">
        <v>1</v>
      </c>
      <c r="AF58" s="72">
        <v>0</v>
      </c>
      <c r="AG58" s="72">
        <v>1.3439607078105356</v>
      </c>
      <c r="AH58" s="72">
        <v>0</v>
      </c>
      <c r="AI58" s="72">
        <v>0.47236199000000001</v>
      </c>
      <c r="AJ58" s="72">
        <v>3.6831974156409588</v>
      </c>
      <c r="AK58" s="72">
        <v>0</v>
      </c>
      <c r="AL58" s="73">
        <v>0</v>
      </c>
      <c r="AM58" s="60"/>
    </row>
    <row r="59" spans="1:39" ht="15.75" customHeight="1" thickBot="1" x14ac:dyDescent="0.4">
      <c r="A59" s="62" t="s">
        <v>150</v>
      </c>
      <c r="B59" s="63" t="s">
        <v>172</v>
      </c>
      <c r="C59" s="63" t="s">
        <v>176</v>
      </c>
      <c r="D59" s="64" t="s">
        <v>177</v>
      </c>
      <c r="E59" s="75">
        <v>180520</v>
      </c>
      <c r="F59" s="74" t="s">
        <v>62</v>
      </c>
      <c r="G59" s="66" t="str">
        <f t="shared" si="0"/>
        <v>Yes</v>
      </c>
      <c r="H59" s="67">
        <f t="shared" si="3"/>
        <v>1.3461112342122759</v>
      </c>
      <c r="I59" s="68">
        <f t="shared" si="2"/>
        <v>243</v>
      </c>
      <c r="J59" s="69" t="str">
        <f t="shared" si="6"/>
        <v>Mytel Wallet</v>
      </c>
      <c r="K59" s="69" t="str">
        <f t="shared" si="8"/>
        <v>Mytel Wallet</v>
      </c>
      <c r="L59" s="69" t="str">
        <f t="shared" si="10"/>
        <v>M-Pitesan</v>
      </c>
      <c r="M59" s="71" t="s">
        <v>62</v>
      </c>
      <c r="N59" s="56" t="s">
        <v>62</v>
      </c>
      <c r="O59" s="71" t="s">
        <v>62</v>
      </c>
      <c r="P59" s="71" t="s">
        <v>62</v>
      </c>
      <c r="Q59" s="71">
        <v>1</v>
      </c>
      <c r="R59" s="71" t="s">
        <v>62</v>
      </c>
      <c r="S59" s="71" t="s">
        <v>62</v>
      </c>
      <c r="T59" s="71" t="s">
        <v>62</v>
      </c>
      <c r="U59" s="71" t="s">
        <v>62</v>
      </c>
      <c r="V59" s="71">
        <v>1</v>
      </c>
      <c r="W59" s="71" t="s">
        <v>62</v>
      </c>
      <c r="X59" s="71" t="s">
        <v>62</v>
      </c>
      <c r="Y59" s="71" t="s">
        <v>62</v>
      </c>
      <c r="Z59" s="71" t="s">
        <v>62</v>
      </c>
      <c r="AA59" s="71">
        <v>17</v>
      </c>
      <c r="AB59" s="71">
        <v>111</v>
      </c>
      <c r="AC59" s="71">
        <v>1</v>
      </c>
      <c r="AD59" s="71">
        <v>111</v>
      </c>
      <c r="AE59" s="71">
        <v>1</v>
      </c>
      <c r="AF59" s="72">
        <v>0</v>
      </c>
      <c r="AG59" s="72">
        <v>0</v>
      </c>
      <c r="AH59" s="72">
        <v>0</v>
      </c>
      <c r="AI59" s="72">
        <v>3.2674198199999998</v>
      </c>
      <c r="AJ59" s="72">
        <v>3.621563852978146</v>
      </c>
      <c r="AK59" s="72">
        <v>0</v>
      </c>
      <c r="AL59" s="73">
        <v>0</v>
      </c>
      <c r="AM59" s="60"/>
    </row>
    <row r="60" spans="1:39" ht="15.75" customHeight="1" thickBot="1" x14ac:dyDescent="0.4">
      <c r="A60" s="62" t="s">
        <v>150</v>
      </c>
      <c r="B60" s="63" t="s">
        <v>172</v>
      </c>
      <c r="C60" s="63" t="s">
        <v>178</v>
      </c>
      <c r="D60" s="64" t="s">
        <v>179</v>
      </c>
      <c r="E60" s="75">
        <v>109699</v>
      </c>
      <c r="F60" s="74" t="s">
        <v>62</v>
      </c>
      <c r="G60" s="66" t="str">
        <f t="shared" si="0"/>
        <v>Yes</v>
      </c>
      <c r="H60" s="67">
        <f t="shared" si="3"/>
        <v>2.4430487060046127</v>
      </c>
      <c r="I60" s="68">
        <f t="shared" si="2"/>
        <v>268</v>
      </c>
      <c r="J60" s="69" t="str">
        <f t="shared" si="6"/>
        <v>Mytel Wallet</v>
      </c>
      <c r="K60" s="69" t="str">
        <f t="shared" si="8"/>
        <v>Wave Money</v>
      </c>
      <c r="L60" s="69" t="str">
        <f t="shared" si="10"/>
        <v>M-Pitesan</v>
      </c>
      <c r="M60" s="71" t="s">
        <v>62</v>
      </c>
      <c r="N60" s="56" t="s">
        <v>62</v>
      </c>
      <c r="O60" s="71" t="s">
        <v>62</v>
      </c>
      <c r="P60" s="71" t="s">
        <v>62</v>
      </c>
      <c r="Q60" s="71">
        <v>1</v>
      </c>
      <c r="R60" s="71" t="s">
        <v>62</v>
      </c>
      <c r="S60" s="71">
        <v>1</v>
      </c>
      <c r="T60" s="71" t="s">
        <v>62</v>
      </c>
      <c r="U60" s="71" t="s">
        <v>62</v>
      </c>
      <c r="V60" s="71">
        <v>1</v>
      </c>
      <c r="W60" s="71" t="s">
        <v>62</v>
      </c>
      <c r="X60" s="71" t="s">
        <v>62</v>
      </c>
      <c r="Y60" s="71" t="s">
        <v>62</v>
      </c>
      <c r="Z60" s="71" t="s">
        <v>62</v>
      </c>
      <c r="AA60" s="71">
        <v>77</v>
      </c>
      <c r="AB60" s="71">
        <v>84</v>
      </c>
      <c r="AC60" s="71">
        <v>20</v>
      </c>
      <c r="AD60" s="71">
        <v>83</v>
      </c>
      <c r="AE60" s="71">
        <v>1</v>
      </c>
      <c r="AF60" s="72">
        <v>0</v>
      </c>
      <c r="AG60" s="72">
        <v>0</v>
      </c>
      <c r="AH60" s="72">
        <v>0</v>
      </c>
      <c r="AI60" s="72">
        <v>4.4829498299999999</v>
      </c>
      <c r="AJ60" s="72">
        <v>2.2500804576064319</v>
      </c>
      <c r="AK60" s="72">
        <v>0</v>
      </c>
      <c r="AL60" s="73">
        <v>0</v>
      </c>
      <c r="AM60" s="60"/>
    </row>
    <row r="61" spans="1:39" ht="15.75" customHeight="1" thickBot="1" x14ac:dyDescent="0.4">
      <c r="A61" s="62" t="s">
        <v>150</v>
      </c>
      <c r="B61" s="63" t="s">
        <v>180</v>
      </c>
      <c r="C61" s="63" t="s">
        <v>180</v>
      </c>
      <c r="D61" s="64" t="s">
        <v>181</v>
      </c>
      <c r="E61" s="75">
        <v>156940</v>
      </c>
      <c r="F61" s="74" t="s">
        <v>62</v>
      </c>
      <c r="G61" s="66" t="str">
        <f t="shared" si="0"/>
        <v>Yes</v>
      </c>
      <c r="H61" s="67">
        <f t="shared" si="3"/>
        <v>1.8414680769720913</v>
      </c>
      <c r="I61" s="68">
        <f t="shared" si="2"/>
        <v>289</v>
      </c>
      <c r="J61" s="69" t="str">
        <f t="shared" si="6"/>
        <v>M-Pitesan</v>
      </c>
      <c r="K61" s="69" t="str">
        <f t="shared" si="8"/>
        <v>Mytel Wallet</v>
      </c>
      <c r="L61" s="69" t="str">
        <f t="shared" si="10"/>
        <v>Wave Money</v>
      </c>
      <c r="M61" s="71" t="s">
        <v>62</v>
      </c>
      <c r="N61" s="56" t="s">
        <v>62</v>
      </c>
      <c r="O61" s="71" t="s">
        <v>62</v>
      </c>
      <c r="P61" s="71" t="s">
        <v>62</v>
      </c>
      <c r="Q61" s="71">
        <v>1</v>
      </c>
      <c r="R61" s="71" t="s">
        <v>62</v>
      </c>
      <c r="S61" s="71" t="s">
        <v>62</v>
      </c>
      <c r="T61" s="71" t="s">
        <v>62</v>
      </c>
      <c r="U61" s="71" t="s">
        <v>62</v>
      </c>
      <c r="V61" s="71">
        <v>1</v>
      </c>
      <c r="W61" s="71" t="s">
        <v>62</v>
      </c>
      <c r="X61" s="71">
        <v>1</v>
      </c>
      <c r="Y61" s="71" t="s">
        <v>62</v>
      </c>
      <c r="Z61" s="71" t="s">
        <v>62</v>
      </c>
      <c r="AA61" s="71">
        <v>118</v>
      </c>
      <c r="AB61" s="71">
        <v>100</v>
      </c>
      <c r="AC61" s="71">
        <v>3</v>
      </c>
      <c r="AD61" s="71">
        <v>64</v>
      </c>
      <c r="AE61" s="71">
        <v>1</v>
      </c>
      <c r="AF61" s="72">
        <v>0</v>
      </c>
      <c r="AG61" s="72">
        <v>4.8516947407892861</v>
      </c>
      <c r="AH61" s="72">
        <v>0</v>
      </c>
      <c r="AI61" s="72">
        <v>0.53103999999999996</v>
      </c>
      <c r="AJ61" s="72">
        <v>3.2289307335912025</v>
      </c>
      <c r="AK61" s="72">
        <v>0</v>
      </c>
      <c r="AL61" s="73">
        <v>0</v>
      </c>
      <c r="AM61" s="60"/>
    </row>
    <row r="62" spans="1:39" ht="15.75" customHeight="1" thickBot="1" x14ac:dyDescent="0.4">
      <c r="A62" s="62" t="s">
        <v>150</v>
      </c>
      <c r="B62" s="63" t="s">
        <v>180</v>
      </c>
      <c r="C62" s="63" t="s">
        <v>182</v>
      </c>
      <c r="D62" s="64" t="s">
        <v>183</v>
      </c>
      <c r="E62" s="75">
        <v>152087</v>
      </c>
      <c r="F62" s="74" t="s">
        <v>62</v>
      </c>
      <c r="G62" s="66" t="str">
        <f t="shared" si="0"/>
        <v>Yes</v>
      </c>
      <c r="H62" s="67">
        <f t="shared" si="3"/>
        <v>0.68381912984015725</v>
      </c>
      <c r="I62" s="68">
        <f t="shared" si="2"/>
        <v>104</v>
      </c>
      <c r="J62" s="69" t="str">
        <f t="shared" si="6"/>
        <v>Mytel Wallet</v>
      </c>
      <c r="K62" s="69" t="str">
        <f t="shared" si="8"/>
        <v>M-Pitesan</v>
      </c>
      <c r="L62" s="69" t="str">
        <f t="shared" si="10"/>
        <v>Wave Money</v>
      </c>
      <c r="M62" s="71" t="s">
        <v>62</v>
      </c>
      <c r="N62" s="56" t="s">
        <v>62</v>
      </c>
      <c r="O62" s="71" t="s">
        <v>62</v>
      </c>
      <c r="P62" s="71" t="s">
        <v>62</v>
      </c>
      <c r="Q62" s="71">
        <v>1</v>
      </c>
      <c r="R62" s="71" t="s">
        <v>62</v>
      </c>
      <c r="S62" s="71" t="s">
        <v>62</v>
      </c>
      <c r="T62" s="71" t="s">
        <v>62</v>
      </c>
      <c r="U62" s="71" t="s">
        <v>62</v>
      </c>
      <c r="V62" s="71">
        <v>1</v>
      </c>
      <c r="W62" s="71" t="s">
        <v>62</v>
      </c>
      <c r="X62" s="71" t="s">
        <v>62</v>
      </c>
      <c r="Y62" s="71" t="s">
        <v>62</v>
      </c>
      <c r="Z62" s="71" t="s">
        <v>62</v>
      </c>
      <c r="AA62" s="71">
        <v>14</v>
      </c>
      <c r="AB62" s="71">
        <v>75</v>
      </c>
      <c r="AC62" s="71" t="s">
        <v>62</v>
      </c>
      <c r="AD62" s="71">
        <v>12</v>
      </c>
      <c r="AE62" s="71">
        <v>1</v>
      </c>
      <c r="AF62" s="72">
        <v>0</v>
      </c>
      <c r="AG62" s="72">
        <v>5.0211863938702965</v>
      </c>
      <c r="AH62" s="72">
        <v>0</v>
      </c>
      <c r="AI62" s="72">
        <v>0.15237699999999998</v>
      </c>
      <c r="AJ62" s="72">
        <v>1.803829174838933</v>
      </c>
      <c r="AK62" s="72">
        <v>1.070962725343809</v>
      </c>
      <c r="AL62" s="73">
        <v>0</v>
      </c>
      <c r="AM62" s="60"/>
    </row>
    <row r="63" spans="1:39" ht="15.75" customHeight="1" thickBot="1" x14ac:dyDescent="0.4">
      <c r="A63" s="62" t="s">
        <v>150</v>
      </c>
      <c r="B63" s="63" t="s">
        <v>180</v>
      </c>
      <c r="C63" s="63" t="s">
        <v>184</v>
      </c>
      <c r="D63" s="64" t="s">
        <v>185</v>
      </c>
      <c r="E63" s="75">
        <v>136081</v>
      </c>
      <c r="F63" s="74" t="s">
        <v>62</v>
      </c>
      <c r="G63" s="66" t="str">
        <f t="shared" si="0"/>
        <v>Yes</v>
      </c>
      <c r="H63" s="67">
        <f t="shared" si="3"/>
        <v>2.520557609071068</v>
      </c>
      <c r="I63" s="68">
        <f t="shared" si="2"/>
        <v>343</v>
      </c>
      <c r="J63" s="69" t="str">
        <f t="shared" si="6"/>
        <v>Wave Money</v>
      </c>
      <c r="K63" s="69" t="str">
        <f t="shared" si="8"/>
        <v>M-Pitesan</v>
      </c>
      <c r="L63" s="69" t="str">
        <f t="shared" si="10"/>
        <v>Mytel Wallet</v>
      </c>
      <c r="M63" s="71" t="s">
        <v>62</v>
      </c>
      <c r="N63" s="56" t="s">
        <v>62</v>
      </c>
      <c r="O63" s="71" t="s">
        <v>62</v>
      </c>
      <c r="P63" s="71" t="s">
        <v>62</v>
      </c>
      <c r="Q63" s="71">
        <v>1</v>
      </c>
      <c r="R63" s="71" t="s">
        <v>62</v>
      </c>
      <c r="S63" s="71" t="s">
        <v>62</v>
      </c>
      <c r="T63" s="71" t="s">
        <v>62</v>
      </c>
      <c r="U63" s="71" t="s">
        <v>62</v>
      </c>
      <c r="V63" s="71" t="s">
        <v>62</v>
      </c>
      <c r="W63" s="71" t="s">
        <v>62</v>
      </c>
      <c r="X63" s="71" t="s">
        <v>62</v>
      </c>
      <c r="Y63" s="71" t="s">
        <v>62</v>
      </c>
      <c r="Z63" s="71" t="s">
        <v>62</v>
      </c>
      <c r="AA63" s="71">
        <v>106</v>
      </c>
      <c r="AB63" s="71">
        <v>91</v>
      </c>
      <c r="AC63" s="71" t="s">
        <v>62</v>
      </c>
      <c r="AD63" s="71">
        <v>144</v>
      </c>
      <c r="AE63" s="71">
        <v>1</v>
      </c>
      <c r="AF63" s="72">
        <v>0</v>
      </c>
      <c r="AG63" s="72">
        <v>2.7388287138753253</v>
      </c>
      <c r="AH63" s="72">
        <v>0</v>
      </c>
      <c r="AI63" s="72">
        <v>3.1959800699999996</v>
      </c>
      <c r="AJ63" s="72">
        <v>2.877589065052252</v>
      </c>
      <c r="AK63" s="72">
        <v>0</v>
      </c>
      <c r="AL63" s="73">
        <v>0</v>
      </c>
      <c r="AM63" s="60"/>
    </row>
    <row r="64" spans="1:39" ht="15.75" customHeight="1" thickBot="1" x14ac:dyDescent="0.4">
      <c r="A64" s="62" t="s">
        <v>150</v>
      </c>
      <c r="B64" s="63" t="s">
        <v>180</v>
      </c>
      <c r="C64" s="63" t="s">
        <v>186</v>
      </c>
      <c r="D64" s="64" t="s">
        <v>187</v>
      </c>
      <c r="E64" s="75">
        <v>163750</v>
      </c>
      <c r="F64" s="74" t="s">
        <v>62</v>
      </c>
      <c r="G64" s="66" t="str">
        <f t="shared" si="0"/>
        <v>Yes</v>
      </c>
      <c r="H64" s="67">
        <f t="shared" si="3"/>
        <v>2.6259541984732824</v>
      </c>
      <c r="I64" s="68">
        <f t="shared" si="2"/>
        <v>430</v>
      </c>
      <c r="J64" s="69" t="str">
        <f t="shared" si="6"/>
        <v>Wave Money</v>
      </c>
      <c r="K64" s="69" t="str">
        <f t="shared" si="8"/>
        <v>M-Pitesan</v>
      </c>
      <c r="L64" s="69" t="str">
        <f t="shared" si="10"/>
        <v>Mytel Wallet</v>
      </c>
      <c r="M64" s="71" t="s">
        <v>62</v>
      </c>
      <c r="N64" s="56" t="s">
        <v>62</v>
      </c>
      <c r="O64" s="71" t="s">
        <v>62</v>
      </c>
      <c r="P64" s="71" t="s">
        <v>62</v>
      </c>
      <c r="Q64" s="71">
        <v>1</v>
      </c>
      <c r="R64" s="71" t="s">
        <v>62</v>
      </c>
      <c r="S64" s="71" t="s">
        <v>62</v>
      </c>
      <c r="T64" s="71" t="s">
        <v>62</v>
      </c>
      <c r="U64" s="71" t="s">
        <v>62</v>
      </c>
      <c r="V64" s="71" t="s">
        <v>62</v>
      </c>
      <c r="W64" s="71" t="s">
        <v>62</v>
      </c>
      <c r="X64" s="71">
        <v>1</v>
      </c>
      <c r="Y64" s="71" t="s">
        <v>62</v>
      </c>
      <c r="Z64" s="71" t="s">
        <v>62</v>
      </c>
      <c r="AA64" s="71">
        <v>144</v>
      </c>
      <c r="AB64" s="71">
        <v>126</v>
      </c>
      <c r="AC64" s="71" t="s">
        <v>62</v>
      </c>
      <c r="AD64" s="71">
        <v>157</v>
      </c>
      <c r="AE64" s="71">
        <v>1</v>
      </c>
      <c r="AF64" s="72">
        <v>0</v>
      </c>
      <c r="AG64" s="72">
        <v>5.0211863938702965</v>
      </c>
      <c r="AH64" s="72">
        <v>0</v>
      </c>
      <c r="AI64" s="72">
        <v>4.5817200000000001E-3</v>
      </c>
      <c r="AJ64" s="72">
        <v>1.9014105888282338</v>
      </c>
      <c r="AK64" s="72">
        <v>1.2086808826189457</v>
      </c>
      <c r="AL64" s="73">
        <v>0</v>
      </c>
      <c r="AM64" s="60"/>
    </row>
    <row r="65" spans="1:39" ht="15.75" customHeight="1" thickBot="1" x14ac:dyDescent="0.4">
      <c r="A65" s="62" t="s">
        <v>150</v>
      </c>
      <c r="B65" s="63" t="s">
        <v>188</v>
      </c>
      <c r="C65" s="63" t="s">
        <v>188</v>
      </c>
      <c r="D65" s="64" t="s">
        <v>189</v>
      </c>
      <c r="E65" s="75">
        <v>172027</v>
      </c>
      <c r="F65" s="74" t="s">
        <v>62</v>
      </c>
      <c r="G65" s="66" t="str">
        <f t="shared" si="0"/>
        <v>Yes</v>
      </c>
      <c r="H65" s="67">
        <f t="shared" si="3"/>
        <v>3.9005504949804388</v>
      </c>
      <c r="I65" s="68">
        <f t="shared" si="2"/>
        <v>671</v>
      </c>
      <c r="J65" s="69" t="str">
        <f t="shared" si="6"/>
        <v>Wave Money</v>
      </c>
      <c r="K65" s="69" t="str">
        <f t="shared" si="8"/>
        <v>KBZ Pay</v>
      </c>
      <c r="L65" s="69" t="str">
        <f t="shared" si="10"/>
        <v>Mytel Wallet</v>
      </c>
      <c r="M65" s="71" t="s">
        <v>62</v>
      </c>
      <c r="N65" s="56">
        <v>1</v>
      </c>
      <c r="O65" s="71">
        <v>1</v>
      </c>
      <c r="P65" s="71">
        <v>1</v>
      </c>
      <c r="Q65" s="71">
        <v>1</v>
      </c>
      <c r="R65" s="71" t="s">
        <v>62</v>
      </c>
      <c r="S65" s="71" t="s">
        <v>62</v>
      </c>
      <c r="T65" s="71" t="s">
        <v>62</v>
      </c>
      <c r="U65" s="71" t="s">
        <v>62</v>
      </c>
      <c r="V65" s="71" t="s">
        <v>62</v>
      </c>
      <c r="W65" s="71" t="s">
        <v>62</v>
      </c>
      <c r="X65" s="71" t="s">
        <v>62</v>
      </c>
      <c r="Y65" s="71" t="s">
        <v>62</v>
      </c>
      <c r="Z65" s="71">
        <v>162</v>
      </c>
      <c r="AA65" s="71">
        <v>53</v>
      </c>
      <c r="AB65" s="71">
        <v>147</v>
      </c>
      <c r="AC65" s="71" t="s">
        <v>62</v>
      </c>
      <c r="AD65" s="71">
        <v>304</v>
      </c>
      <c r="AE65" s="71">
        <v>1</v>
      </c>
      <c r="AF65" s="72">
        <v>0</v>
      </c>
      <c r="AG65" s="72">
        <v>4.2181490581358982</v>
      </c>
      <c r="AH65" s="72">
        <v>0</v>
      </c>
      <c r="AI65" s="72">
        <v>0.66490798000000007</v>
      </c>
      <c r="AJ65" s="72">
        <v>1.6845697491544362</v>
      </c>
      <c r="AK65" s="72">
        <v>0</v>
      </c>
      <c r="AL65" s="73">
        <v>0</v>
      </c>
      <c r="AM65" s="60"/>
    </row>
    <row r="66" spans="1:39" ht="15.75" customHeight="1" thickBot="1" x14ac:dyDescent="0.4">
      <c r="A66" s="62" t="s">
        <v>150</v>
      </c>
      <c r="B66" s="63" t="s">
        <v>188</v>
      </c>
      <c r="C66" s="63" t="s">
        <v>190</v>
      </c>
      <c r="D66" s="64" t="s">
        <v>191</v>
      </c>
      <c r="E66" s="75">
        <v>127373</v>
      </c>
      <c r="F66" s="74" t="s">
        <v>62</v>
      </c>
      <c r="G66" s="66" t="str">
        <f t="shared" si="0"/>
        <v>Yes</v>
      </c>
      <c r="H66" s="67">
        <f t="shared" si="3"/>
        <v>2.7635370133387767</v>
      </c>
      <c r="I66" s="68">
        <f t="shared" si="2"/>
        <v>352</v>
      </c>
      <c r="J66" s="69" t="str">
        <f t="shared" si="6"/>
        <v>Wave Money</v>
      </c>
      <c r="K66" s="69" t="str">
        <f t="shared" si="8"/>
        <v>M-Pitesan</v>
      </c>
      <c r="L66" s="69" t="str">
        <f t="shared" si="10"/>
        <v>Mytel Wallet</v>
      </c>
      <c r="M66" s="71" t="s">
        <v>62</v>
      </c>
      <c r="N66" s="56" t="s">
        <v>62</v>
      </c>
      <c r="O66" s="71" t="s">
        <v>62</v>
      </c>
      <c r="P66" s="71" t="s">
        <v>62</v>
      </c>
      <c r="Q66" s="71">
        <v>1</v>
      </c>
      <c r="R66" s="71" t="s">
        <v>62</v>
      </c>
      <c r="S66" s="71" t="s">
        <v>62</v>
      </c>
      <c r="T66" s="71" t="s">
        <v>62</v>
      </c>
      <c r="U66" s="71" t="s">
        <v>62</v>
      </c>
      <c r="V66" s="71" t="s">
        <v>62</v>
      </c>
      <c r="W66" s="71" t="s">
        <v>62</v>
      </c>
      <c r="X66" s="71" t="s">
        <v>62</v>
      </c>
      <c r="Y66" s="71" t="s">
        <v>62</v>
      </c>
      <c r="Z66" s="71" t="s">
        <v>62</v>
      </c>
      <c r="AA66" s="71">
        <v>105</v>
      </c>
      <c r="AB66" s="71">
        <v>82</v>
      </c>
      <c r="AC66" s="71" t="s">
        <v>62</v>
      </c>
      <c r="AD66" s="71">
        <v>163</v>
      </c>
      <c r="AE66" s="71">
        <v>1</v>
      </c>
      <c r="AF66" s="72">
        <v>0</v>
      </c>
      <c r="AG66" s="72">
        <v>10</v>
      </c>
      <c r="AH66" s="72">
        <v>0</v>
      </c>
      <c r="AI66" s="72">
        <v>0.35495300000000002</v>
      </c>
      <c r="AJ66" s="72">
        <v>2.0261957821997414</v>
      </c>
      <c r="AK66" s="72">
        <v>1.6713321469610529</v>
      </c>
      <c r="AL66" s="73">
        <v>0</v>
      </c>
      <c r="AM66" s="60"/>
    </row>
    <row r="67" spans="1:39" ht="15.75" customHeight="1" thickBot="1" x14ac:dyDescent="0.4">
      <c r="A67" s="62" t="s">
        <v>150</v>
      </c>
      <c r="B67" s="63" t="s">
        <v>188</v>
      </c>
      <c r="C67" s="63" t="s">
        <v>192</v>
      </c>
      <c r="D67" s="64" t="s">
        <v>193</v>
      </c>
      <c r="E67" s="75">
        <v>126761</v>
      </c>
      <c r="F67" s="74" t="s">
        <v>62</v>
      </c>
      <c r="G67" s="66" t="str">
        <f t="shared" si="0"/>
        <v>Yes</v>
      </c>
      <c r="H67" s="67">
        <f t="shared" si="3"/>
        <v>2.0984372164940321</v>
      </c>
      <c r="I67" s="68">
        <f t="shared" si="2"/>
        <v>266</v>
      </c>
      <c r="J67" s="69" t="str">
        <f t="shared" si="6"/>
        <v>M-Pitesan</v>
      </c>
      <c r="K67" s="69" t="str">
        <f t="shared" si="8"/>
        <v>Wave Money</v>
      </c>
      <c r="L67" s="69" t="str">
        <f t="shared" si="10"/>
        <v>Mytel Wallet</v>
      </c>
      <c r="M67" s="71" t="s">
        <v>62</v>
      </c>
      <c r="N67" s="56">
        <v>1</v>
      </c>
      <c r="O67" s="71" t="s">
        <v>62</v>
      </c>
      <c r="P67" s="71" t="s">
        <v>62</v>
      </c>
      <c r="Q67" s="71">
        <v>1</v>
      </c>
      <c r="R67" s="71" t="s">
        <v>62</v>
      </c>
      <c r="S67" s="71" t="s">
        <v>62</v>
      </c>
      <c r="T67" s="71" t="s">
        <v>62</v>
      </c>
      <c r="U67" s="71" t="s">
        <v>62</v>
      </c>
      <c r="V67" s="71" t="s">
        <v>62</v>
      </c>
      <c r="W67" s="71" t="s">
        <v>62</v>
      </c>
      <c r="X67" s="71" t="s">
        <v>62</v>
      </c>
      <c r="Y67" s="71" t="s">
        <v>62</v>
      </c>
      <c r="Z67" s="71" t="s">
        <v>62</v>
      </c>
      <c r="AA67" s="71">
        <v>97</v>
      </c>
      <c r="AB67" s="71">
        <v>81</v>
      </c>
      <c r="AC67" s="71" t="s">
        <v>62</v>
      </c>
      <c r="AD67" s="71">
        <v>85</v>
      </c>
      <c r="AE67" s="71">
        <v>1</v>
      </c>
      <c r="AF67" s="72">
        <v>0</v>
      </c>
      <c r="AG67" s="72">
        <v>6.7064577277364119</v>
      </c>
      <c r="AH67" s="72">
        <v>0</v>
      </c>
      <c r="AI67" s="72">
        <v>0.87794503999999995</v>
      </c>
      <c r="AJ67" s="72">
        <v>0.65027962813405149</v>
      </c>
      <c r="AK67" s="72">
        <v>0.30704385399364909</v>
      </c>
      <c r="AL67" s="73">
        <v>0</v>
      </c>
      <c r="AM67" s="60"/>
    </row>
    <row r="68" spans="1:39" ht="15.75" customHeight="1" thickBot="1" x14ac:dyDescent="0.4">
      <c r="A68" s="62" t="s">
        <v>150</v>
      </c>
      <c r="B68" s="63" t="s">
        <v>188</v>
      </c>
      <c r="C68" s="63" t="s">
        <v>194</v>
      </c>
      <c r="D68" s="64" t="s">
        <v>195</v>
      </c>
      <c r="E68" s="75">
        <v>105949</v>
      </c>
      <c r="F68" s="74" t="s">
        <v>62</v>
      </c>
      <c r="G68" s="66" t="str">
        <f t="shared" si="0"/>
        <v>Yes</v>
      </c>
      <c r="H68" s="67">
        <f t="shared" si="3"/>
        <v>2.5483959263419194</v>
      </c>
      <c r="I68" s="68">
        <f t="shared" si="2"/>
        <v>270</v>
      </c>
      <c r="J68" s="69" t="str">
        <f t="shared" si="6"/>
        <v>Mytel Wallet</v>
      </c>
      <c r="K68" s="69" t="str">
        <f t="shared" si="8"/>
        <v>M-Pitesan</v>
      </c>
      <c r="L68" s="69" t="str">
        <f t="shared" si="10"/>
        <v>Wave Money</v>
      </c>
      <c r="M68" s="71" t="s">
        <v>62</v>
      </c>
      <c r="N68" s="56" t="s">
        <v>62</v>
      </c>
      <c r="O68" s="71" t="s">
        <v>62</v>
      </c>
      <c r="P68" s="71" t="s">
        <v>62</v>
      </c>
      <c r="Q68" s="71" t="s">
        <v>62</v>
      </c>
      <c r="R68" s="71" t="s">
        <v>62</v>
      </c>
      <c r="S68" s="71" t="s">
        <v>62</v>
      </c>
      <c r="T68" s="71" t="s">
        <v>62</v>
      </c>
      <c r="U68" s="71" t="s">
        <v>62</v>
      </c>
      <c r="V68" s="71" t="s">
        <v>62</v>
      </c>
      <c r="W68" s="71" t="s">
        <v>62</v>
      </c>
      <c r="X68" s="71" t="s">
        <v>62</v>
      </c>
      <c r="Y68" s="71" t="s">
        <v>62</v>
      </c>
      <c r="Z68" s="71" t="s">
        <v>62</v>
      </c>
      <c r="AA68" s="71">
        <v>82</v>
      </c>
      <c r="AB68" s="71">
        <v>110</v>
      </c>
      <c r="AC68" s="71" t="s">
        <v>62</v>
      </c>
      <c r="AD68" s="71">
        <v>77</v>
      </c>
      <c r="AE68" s="71">
        <v>1</v>
      </c>
      <c r="AF68" s="72">
        <v>0</v>
      </c>
      <c r="AG68" s="72">
        <v>6.2336050732460535</v>
      </c>
      <c r="AH68" s="72">
        <v>0</v>
      </c>
      <c r="AI68" s="72">
        <v>0.19888699999999998</v>
      </c>
      <c r="AJ68" s="72">
        <v>0.54705100101406945</v>
      </c>
      <c r="AK68" s="72">
        <v>2.9672980058588077</v>
      </c>
      <c r="AL68" s="73">
        <v>0</v>
      </c>
      <c r="AM68" s="60"/>
    </row>
    <row r="69" spans="1:39" ht="15.75" customHeight="1" thickBot="1" x14ac:dyDescent="0.4">
      <c r="A69" s="62" t="s">
        <v>150</v>
      </c>
      <c r="B69" s="63" t="s">
        <v>188</v>
      </c>
      <c r="C69" s="63" t="s">
        <v>196</v>
      </c>
      <c r="D69" s="64" t="s">
        <v>197</v>
      </c>
      <c r="E69" s="75">
        <v>151959</v>
      </c>
      <c r="F69" s="74" t="s">
        <v>62</v>
      </c>
      <c r="G69" s="66" t="str">
        <f t="shared" ref="G69:G132" si="11">IF(I69&gt;0,"Yes",IF(I69&lt;1,"No"))</f>
        <v>Yes</v>
      </c>
      <c r="H69" s="67">
        <f t="shared" si="3"/>
        <v>4.4880526984252329</v>
      </c>
      <c r="I69" s="68">
        <f t="shared" si="2"/>
        <v>682</v>
      </c>
      <c r="J69" s="69" t="str">
        <f t="shared" si="6"/>
        <v>Wave Money</v>
      </c>
      <c r="K69" s="69" t="str">
        <f t="shared" si="8"/>
        <v>Mytel Wallet</v>
      </c>
      <c r="L69" s="69" t="str">
        <f t="shared" si="10"/>
        <v>KBZ Pay</v>
      </c>
      <c r="M69" s="71" t="s">
        <v>62</v>
      </c>
      <c r="N69" s="56">
        <v>1</v>
      </c>
      <c r="O69" s="71" t="s">
        <v>62</v>
      </c>
      <c r="P69" s="71">
        <v>2</v>
      </c>
      <c r="Q69" s="71">
        <v>1</v>
      </c>
      <c r="R69" s="71" t="s">
        <v>62</v>
      </c>
      <c r="S69" s="71" t="s">
        <v>62</v>
      </c>
      <c r="T69" s="71" t="s">
        <v>62</v>
      </c>
      <c r="U69" s="71" t="s">
        <v>62</v>
      </c>
      <c r="V69" s="71" t="s">
        <v>62</v>
      </c>
      <c r="W69" s="71" t="s">
        <v>62</v>
      </c>
      <c r="X69" s="71" t="s">
        <v>62</v>
      </c>
      <c r="Y69" s="71" t="s">
        <v>62</v>
      </c>
      <c r="Z69" s="71">
        <v>147</v>
      </c>
      <c r="AA69" s="71">
        <v>134</v>
      </c>
      <c r="AB69" s="71">
        <v>150</v>
      </c>
      <c r="AC69" s="71" t="s">
        <v>62</v>
      </c>
      <c r="AD69" s="71">
        <v>246</v>
      </c>
      <c r="AE69" s="71">
        <v>1</v>
      </c>
      <c r="AF69" s="72">
        <v>0</v>
      </c>
      <c r="AG69" s="72">
        <v>3.0257799760308646</v>
      </c>
      <c r="AH69" s="72">
        <v>0</v>
      </c>
      <c r="AI69" s="72">
        <v>1.19561005</v>
      </c>
      <c r="AJ69" s="72">
        <v>2.1645828652623527</v>
      </c>
      <c r="AK69" s="72">
        <v>1.4716820542303614E-2</v>
      </c>
      <c r="AL69" s="73">
        <v>0</v>
      </c>
      <c r="AM69" s="60"/>
    </row>
    <row r="70" spans="1:39" ht="15.75" customHeight="1" thickBot="1" x14ac:dyDescent="0.4">
      <c r="A70" s="62" t="s">
        <v>150</v>
      </c>
      <c r="B70" s="63" t="s">
        <v>188</v>
      </c>
      <c r="C70" s="63" t="s">
        <v>198</v>
      </c>
      <c r="D70" s="64" t="s">
        <v>199</v>
      </c>
      <c r="E70" s="75">
        <v>77426</v>
      </c>
      <c r="F70" s="74" t="s">
        <v>62</v>
      </c>
      <c r="G70" s="66" t="str">
        <f t="shared" si="11"/>
        <v>Yes</v>
      </c>
      <c r="H70" s="67">
        <f t="shared" si="3"/>
        <v>1.3690491566140572</v>
      </c>
      <c r="I70" s="68">
        <f t="shared" ref="I70:I133" si="12">+SUM(M70:AE70)</f>
        <v>106</v>
      </c>
      <c r="J70" s="69" t="str">
        <f t="shared" si="6"/>
        <v>Mytel Wallet</v>
      </c>
      <c r="K70" s="69" t="str">
        <f t="shared" si="8"/>
        <v>Wave Money</v>
      </c>
      <c r="L70" s="69" t="str">
        <f t="shared" si="10"/>
        <v>M-Pitesan</v>
      </c>
      <c r="M70" s="71" t="s">
        <v>62</v>
      </c>
      <c r="N70" s="56" t="s">
        <v>62</v>
      </c>
      <c r="O70" s="71" t="s">
        <v>62</v>
      </c>
      <c r="P70" s="71" t="s">
        <v>62</v>
      </c>
      <c r="Q70" s="71">
        <v>1</v>
      </c>
      <c r="R70" s="71" t="s">
        <v>62</v>
      </c>
      <c r="S70" s="71" t="s">
        <v>62</v>
      </c>
      <c r="T70" s="71" t="s">
        <v>62</v>
      </c>
      <c r="U70" s="71" t="s">
        <v>62</v>
      </c>
      <c r="V70" s="71" t="s">
        <v>62</v>
      </c>
      <c r="W70" s="71" t="s">
        <v>62</v>
      </c>
      <c r="X70" s="71" t="s">
        <v>62</v>
      </c>
      <c r="Y70" s="71" t="s">
        <v>62</v>
      </c>
      <c r="Z70" s="71" t="s">
        <v>62</v>
      </c>
      <c r="AA70" s="71">
        <v>26</v>
      </c>
      <c r="AB70" s="71">
        <v>44</v>
      </c>
      <c r="AC70" s="71" t="s">
        <v>62</v>
      </c>
      <c r="AD70" s="71">
        <v>34</v>
      </c>
      <c r="AE70" s="71">
        <v>1</v>
      </c>
      <c r="AF70" s="72">
        <v>0</v>
      </c>
      <c r="AG70" s="72">
        <v>6.5979614384935807</v>
      </c>
      <c r="AH70" s="72">
        <v>0</v>
      </c>
      <c r="AI70" s="72">
        <v>1.7131799699999997</v>
      </c>
      <c r="AJ70" s="72">
        <v>1.0808037259462118</v>
      </c>
      <c r="AK70" s="72">
        <v>4.2030906223801052</v>
      </c>
      <c r="AL70" s="73">
        <v>0</v>
      </c>
      <c r="AM70" s="60"/>
    </row>
    <row r="71" spans="1:39" ht="15.75" customHeight="1" thickBot="1" x14ac:dyDescent="0.4">
      <c r="A71" s="62" t="s">
        <v>150</v>
      </c>
      <c r="B71" s="63" t="s">
        <v>188</v>
      </c>
      <c r="C71" s="63" t="s">
        <v>200</v>
      </c>
      <c r="D71" s="64" t="s">
        <v>201</v>
      </c>
      <c r="E71" s="75">
        <v>123940</v>
      </c>
      <c r="F71" s="74" t="s">
        <v>62</v>
      </c>
      <c r="G71" s="66" t="str">
        <f t="shared" si="11"/>
        <v>Yes</v>
      </c>
      <c r="H71" s="67">
        <f t="shared" ref="H71:H134" si="13">+I71/E71*1000</f>
        <v>1.4684524770050025</v>
      </c>
      <c r="I71" s="68">
        <f t="shared" si="12"/>
        <v>182</v>
      </c>
      <c r="J71" s="69" t="str">
        <f t="shared" si="6"/>
        <v>Mytel Wallet</v>
      </c>
      <c r="K71" s="69" t="str">
        <f t="shared" si="8"/>
        <v>Wave Money</v>
      </c>
      <c r="L71" s="69" t="str">
        <f t="shared" si="10"/>
        <v>M-Pitesan</v>
      </c>
      <c r="M71" s="71" t="s">
        <v>62</v>
      </c>
      <c r="N71" s="56" t="s">
        <v>62</v>
      </c>
      <c r="O71" s="71" t="s">
        <v>62</v>
      </c>
      <c r="P71" s="71" t="s">
        <v>62</v>
      </c>
      <c r="Q71" s="71">
        <v>1</v>
      </c>
      <c r="R71" s="71" t="s">
        <v>62</v>
      </c>
      <c r="S71" s="71" t="s">
        <v>62</v>
      </c>
      <c r="T71" s="71" t="s">
        <v>62</v>
      </c>
      <c r="U71" s="71" t="s">
        <v>62</v>
      </c>
      <c r="V71" s="71" t="s">
        <v>62</v>
      </c>
      <c r="W71" s="71" t="s">
        <v>62</v>
      </c>
      <c r="X71" s="71" t="s">
        <v>62</v>
      </c>
      <c r="Y71" s="71" t="s">
        <v>62</v>
      </c>
      <c r="Z71" s="71" t="s">
        <v>62</v>
      </c>
      <c r="AA71" s="71">
        <v>19</v>
      </c>
      <c r="AB71" s="71">
        <v>81</v>
      </c>
      <c r="AC71" s="71" t="s">
        <v>62</v>
      </c>
      <c r="AD71" s="71">
        <v>80</v>
      </c>
      <c r="AE71" s="71">
        <v>1</v>
      </c>
      <c r="AF71" s="72">
        <v>0</v>
      </c>
      <c r="AG71" s="72">
        <v>5.0089547838148274</v>
      </c>
      <c r="AH71" s="72">
        <v>0</v>
      </c>
      <c r="AI71" s="72">
        <v>0.68680200999999996</v>
      </c>
      <c r="AJ71" s="72">
        <v>0.84003813386931259</v>
      </c>
      <c r="AK71" s="72">
        <v>1.2321200162419417</v>
      </c>
      <c r="AL71" s="73">
        <v>0</v>
      </c>
      <c r="AM71" s="60"/>
    </row>
    <row r="72" spans="1:39" ht="15.75" customHeight="1" thickBot="1" x14ac:dyDescent="0.4">
      <c r="A72" s="62" t="s">
        <v>150</v>
      </c>
      <c r="B72" s="63" t="s">
        <v>202</v>
      </c>
      <c r="C72" s="63" t="s">
        <v>202</v>
      </c>
      <c r="D72" s="64" t="s">
        <v>203</v>
      </c>
      <c r="E72" s="75">
        <v>346516</v>
      </c>
      <c r="F72" s="74" t="s">
        <v>62</v>
      </c>
      <c r="G72" s="66" t="str">
        <f t="shared" si="11"/>
        <v>Yes</v>
      </c>
      <c r="H72" s="67">
        <f t="shared" si="13"/>
        <v>3.0041902826997888</v>
      </c>
      <c r="I72" s="68">
        <f t="shared" si="12"/>
        <v>1041</v>
      </c>
      <c r="J72" s="69" t="str">
        <f t="shared" si="6"/>
        <v>Wave Money</v>
      </c>
      <c r="K72" s="69" t="str">
        <f t="shared" si="8"/>
        <v>Mytel Wallet</v>
      </c>
      <c r="L72" s="69" t="str">
        <f t="shared" si="10"/>
        <v>M-Pitesan</v>
      </c>
      <c r="M72" s="71" t="s">
        <v>62</v>
      </c>
      <c r="N72" s="56">
        <v>1</v>
      </c>
      <c r="O72" s="71">
        <v>1</v>
      </c>
      <c r="P72" s="71">
        <v>2</v>
      </c>
      <c r="Q72" s="71">
        <v>1</v>
      </c>
      <c r="R72" s="71">
        <v>2</v>
      </c>
      <c r="S72" s="71" t="s">
        <v>62</v>
      </c>
      <c r="T72" s="71" t="s">
        <v>62</v>
      </c>
      <c r="U72" s="71" t="s">
        <v>62</v>
      </c>
      <c r="V72" s="71" t="s">
        <v>62</v>
      </c>
      <c r="W72" s="71" t="s">
        <v>62</v>
      </c>
      <c r="X72" s="71">
        <v>1</v>
      </c>
      <c r="Y72" s="71" t="s">
        <v>62</v>
      </c>
      <c r="Z72" s="71" t="s">
        <v>62</v>
      </c>
      <c r="AA72" s="71">
        <v>223</v>
      </c>
      <c r="AB72" s="71">
        <v>289</v>
      </c>
      <c r="AC72" s="71">
        <v>64</v>
      </c>
      <c r="AD72" s="71">
        <v>455</v>
      </c>
      <c r="AE72" s="71">
        <v>2</v>
      </c>
      <c r="AF72" s="72">
        <v>0</v>
      </c>
      <c r="AG72" s="72">
        <v>5.0211863938702965</v>
      </c>
      <c r="AH72" s="72">
        <v>0</v>
      </c>
      <c r="AI72" s="72">
        <v>8.7074399999999996E-2</v>
      </c>
      <c r="AJ72" s="72">
        <v>3.0068677398395707</v>
      </c>
      <c r="AK72" s="72">
        <v>2.0939765962924235</v>
      </c>
      <c r="AL72" s="73">
        <v>0</v>
      </c>
      <c r="AM72" s="60"/>
    </row>
    <row r="73" spans="1:39" ht="15.75" customHeight="1" thickBot="1" x14ac:dyDescent="0.4">
      <c r="A73" s="62" t="s">
        <v>150</v>
      </c>
      <c r="B73" s="63" t="s">
        <v>202</v>
      </c>
      <c r="C73" s="63" t="s">
        <v>204</v>
      </c>
      <c r="D73" s="64" t="s">
        <v>205</v>
      </c>
      <c r="E73" s="75">
        <v>57643</v>
      </c>
      <c r="F73" s="74" t="s">
        <v>62</v>
      </c>
      <c r="G73" s="66" t="str">
        <f t="shared" si="11"/>
        <v>Yes</v>
      </c>
      <c r="H73" s="67">
        <f t="shared" si="13"/>
        <v>2.0644310670853359</v>
      </c>
      <c r="I73" s="68">
        <f t="shared" si="12"/>
        <v>119</v>
      </c>
      <c r="J73" s="69" t="str">
        <f t="shared" si="6"/>
        <v>M-Pitesan</v>
      </c>
      <c r="K73" s="69" t="str">
        <f t="shared" si="8"/>
        <v>Mytel Wallet</v>
      </c>
      <c r="L73" s="69" t="str">
        <f t="shared" si="10"/>
        <v>MADB</v>
      </c>
      <c r="M73" s="71" t="s">
        <v>62</v>
      </c>
      <c r="N73" s="56" t="s">
        <v>62</v>
      </c>
      <c r="O73" s="71" t="s">
        <v>62</v>
      </c>
      <c r="P73" s="71" t="s">
        <v>62</v>
      </c>
      <c r="Q73" s="71">
        <v>1</v>
      </c>
      <c r="R73" s="71" t="s">
        <v>62</v>
      </c>
      <c r="S73" s="71" t="s">
        <v>62</v>
      </c>
      <c r="T73" s="71" t="s">
        <v>62</v>
      </c>
      <c r="U73" s="71" t="s">
        <v>62</v>
      </c>
      <c r="V73" s="71" t="s">
        <v>62</v>
      </c>
      <c r="W73" s="71" t="s">
        <v>62</v>
      </c>
      <c r="X73" s="71" t="s">
        <v>62</v>
      </c>
      <c r="Y73" s="71" t="s">
        <v>62</v>
      </c>
      <c r="Z73" s="71" t="s">
        <v>62</v>
      </c>
      <c r="AA73" s="71">
        <v>80</v>
      </c>
      <c r="AB73" s="71">
        <v>37</v>
      </c>
      <c r="AC73" s="71" t="s">
        <v>62</v>
      </c>
      <c r="AD73" s="71" t="s">
        <v>62</v>
      </c>
      <c r="AE73" s="71">
        <v>1</v>
      </c>
      <c r="AF73" s="72">
        <v>0</v>
      </c>
      <c r="AG73" s="72">
        <v>5.0211863938702965</v>
      </c>
      <c r="AH73" s="72">
        <v>0</v>
      </c>
      <c r="AI73" s="72">
        <v>0.48398700000000006</v>
      </c>
      <c r="AJ73" s="72">
        <v>0.519118548969839</v>
      </c>
      <c r="AK73" s="72">
        <v>1.3993336600735691</v>
      </c>
      <c r="AL73" s="73">
        <v>0</v>
      </c>
      <c r="AM73" s="60"/>
    </row>
    <row r="74" spans="1:39" ht="15.75" customHeight="1" thickBot="1" x14ac:dyDescent="0.4">
      <c r="A74" s="62" t="s">
        <v>150</v>
      </c>
      <c r="B74" s="63" t="s">
        <v>202</v>
      </c>
      <c r="C74" s="63" t="s">
        <v>206</v>
      </c>
      <c r="D74" s="64" t="s">
        <v>207</v>
      </c>
      <c r="E74" s="75">
        <v>108595</v>
      </c>
      <c r="F74" s="74" t="s">
        <v>62</v>
      </c>
      <c r="G74" s="66" t="str">
        <f t="shared" si="11"/>
        <v>Yes</v>
      </c>
      <c r="H74" s="67">
        <f t="shared" si="13"/>
        <v>0.69984805930291449</v>
      </c>
      <c r="I74" s="68">
        <f t="shared" si="12"/>
        <v>76</v>
      </c>
      <c r="J74" s="69" t="str">
        <f t="shared" si="6"/>
        <v>Mytel Wallet</v>
      </c>
      <c r="K74" s="69" t="str">
        <f t="shared" si="8"/>
        <v>Wave Money</v>
      </c>
      <c r="L74" s="69" t="str">
        <f t="shared" si="10"/>
        <v>M-Pitesan</v>
      </c>
      <c r="M74" s="71" t="s">
        <v>62</v>
      </c>
      <c r="N74" s="56" t="s">
        <v>62</v>
      </c>
      <c r="O74" s="71" t="s">
        <v>62</v>
      </c>
      <c r="P74" s="71" t="s">
        <v>62</v>
      </c>
      <c r="Q74" s="71">
        <v>1</v>
      </c>
      <c r="R74" s="71" t="s">
        <v>62</v>
      </c>
      <c r="S74" s="71" t="s">
        <v>62</v>
      </c>
      <c r="T74" s="71" t="s">
        <v>62</v>
      </c>
      <c r="U74" s="71" t="s">
        <v>62</v>
      </c>
      <c r="V74" s="71" t="s">
        <v>62</v>
      </c>
      <c r="W74" s="71" t="s">
        <v>62</v>
      </c>
      <c r="X74" s="71" t="s">
        <v>62</v>
      </c>
      <c r="Y74" s="71" t="s">
        <v>62</v>
      </c>
      <c r="Z74" s="71" t="s">
        <v>62</v>
      </c>
      <c r="AA74" s="71">
        <v>10</v>
      </c>
      <c r="AB74" s="71">
        <v>50</v>
      </c>
      <c r="AC74" s="71" t="s">
        <v>62</v>
      </c>
      <c r="AD74" s="71">
        <v>14</v>
      </c>
      <c r="AE74" s="71">
        <v>1</v>
      </c>
      <c r="AF74" s="72">
        <v>0</v>
      </c>
      <c r="AG74" s="72">
        <v>5.0211863938702965</v>
      </c>
      <c r="AH74" s="72">
        <v>0</v>
      </c>
      <c r="AI74" s="72">
        <v>0.287906</v>
      </c>
      <c r="AJ74" s="72">
        <v>1.3547239241451758</v>
      </c>
      <c r="AK74" s="72">
        <v>2.5170020257394246</v>
      </c>
      <c r="AL74" s="73">
        <v>0</v>
      </c>
      <c r="AM74" s="60"/>
    </row>
    <row r="75" spans="1:39" ht="15.75" customHeight="1" thickBot="1" x14ac:dyDescent="0.4">
      <c r="A75" s="62" t="s">
        <v>150</v>
      </c>
      <c r="B75" s="63" t="s">
        <v>208</v>
      </c>
      <c r="C75" s="63" t="s">
        <v>208</v>
      </c>
      <c r="D75" s="64" t="s">
        <v>209</v>
      </c>
      <c r="E75" s="75">
        <v>115211</v>
      </c>
      <c r="F75" s="74" t="s">
        <v>62</v>
      </c>
      <c r="G75" s="66" t="str">
        <f t="shared" si="11"/>
        <v>Yes</v>
      </c>
      <c r="H75" s="67">
        <f t="shared" si="13"/>
        <v>5.9803317391568518</v>
      </c>
      <c r="I75" s="68">
        <f t="shared" si="12"/>
        <v>689</v>
      </c>
      <c r="J75" s="69" t="str">
        <f t="shared" si="6"/>
        <v>KBZ Pay</v>
      </c>
      <c r="K75" s="69" t="str">
        <f t="shared" si="8"/>
        <v>Wave Money</v>
      </c>
      <c r="L75" s="69" t="str">
        <f t="shared" si="10"/>
        <v>M-Pitesan</v>
      </c>
      <c r="M75" s="71" t="s">
        <v>62</v>
      </c>
      <c r="N75" s="56">
        <v>1</v>
      </c>
      <c r="O75" s="71" t="s">
        <v>62</v>
      </c>
      <c r="P75" s="71">
        <v>1</v>
      </c>
      <c r="Q75" s="71">
        <v>1</v>
      </c>
      <c r="R75" s="71" t="s">
        <v>62</v>
      </c>
      <c r="S75" s="71" t="s">
        <v>62</v>
      </c>
      <c r="T75" s="71" t="s">
        <v>62</v>
      </c>
      <c r="U75" s="71" t="s">
        <v>62</v>
      </c>
      <c r="V75" s="71" t="s">
        <v>62</v>
      </c>
      <c r="W75" s="71" t="s">
        <v>62</v>
      </c>
      <c r="X75" s="71">
        <v>1</v>
      </c>
      <c r="Y75" s="71" t="s">
        <v>62</v>
      </c>
      <c r="Z75" s="71">
        <v>340</v>
      </c>
      <c r="AA75" s="71">
        <v>108</v>
      </c>
      <c r="AB75" s="71">
        <v>43</v>
      </c>
      <c r="AC75" s="71" t="s">
        <v>62</v>
      </c>
      <c r="AD75" s="71">
        <v>193</v>
      </c>
      <c r="AE75" s="71">
        <v>1</v>
      </c>
      <c r="AF75" s="72">
        <v>0</v>
      </c>
      <c r="AG75" s="72">
        <v>5.0211863938702965</v>
      </c>
      <c r="AH75" s="72">
        <v>0</v>
      </c>
      <c r="AI75" s="72">
        <v>2.01210003</v>
      </c>
      <c r="AJ75" s="72">
        <v>0.63078763442492547</v>
      </c>
      <c r="AK75" s="72">
        <v>2.4918321195659106</v>
      </c>
      <c r="AL75" s="73">
        <v>8.6999999999999993</v>
      </c>
      <c r="AM75" s="60"/>
    </row>
    <row r="76" spans="1:39" ht="15.75" customHeight="1" thickBot="1" x14ac:dyDescent="0.4">
      <c r="A76" s="62" t="s">
        <v>150</v>
      </c>
      <c r="B76" s="63" t="s">
        <v>210</v>
      </c>
      <c r="C76" s="63" t="s">
        <v>210</v>
      </c>
      <c r="D76" s="64" t="s">
        <v>211</v>
      </c>
      <c r="E76" s="75">
        <v>54845</v>
      </c>
      <c r="F76" s="74" t="s">
        <v>62</v>
      </c>
      <c r="G76" s="66" t="str">
        <f t="shared" si="11"/>
        <v>Yes</v>
      </c>
      <c r="H76" s="67">
        <f t="shared" si="13"/>
        <v>2.8079132099553288</v>
      </c>
      <c r="I76" s="68">
        <f t="shared" si="12"/>
        <v>154</v>
      </c>
      <c r="J76" s="69" t="str">
        <f t="shared" si="6"/>
        <v>Mytel Wallet</v>
      </c>
      <c r="K76" s="69" t="str">
        <f t="shared" si="8"/>
        <v>M-Pitesan</v>
      </c>
      <c r="L76" s="69" t="str">
        <f t="shared" si="10"/>
        <v>Wave Money</v>
      </c>
      <c r="M76" s="71" t="s">
        <v>62</v>
      </c>
      <c r="N76" s="56" t="s">
        <v>62</v>
      </c>
      <c r="O76" s="71" t="s">
        <v>62</v>
      </c>
      <c r="P76" s="71" t="s">
        <v>62</v>
      </c>
      <c r="Q76" s="71">
        <v>1</v>
      </c>
      <c r="R76" s="71" t="s">
        <v>62</v>
      </c>
      <c r="S76" s="71" t="s">
        <v>62</v>
      </c>
      <c r="T76" s="71" t="s">
        <v>62</v>
      </c>
      <c r="U76" s="71" t="s">
        <v>62</v>
      </c>
      <c r="V76" s="71" t="s">
        <v>62</v>
      </c>
      <c r="W76" s="71" t="s">
        <v>62</v>
      </c>
      <c r="X76" s="71" t="s">
        <v>62</v>
      </c>
      <c r="Y76" s="71" t="s">
        <v>62</v>
      </c>
      <c r="Z76" s="71" t="s">
        <v>62</v>
      </c>
      <c r="AA76" s="71">
        <v>10</v>
      </c>
      <c r="AB76" s="71">
        <v>139</v>
      </c>
      <c r="AC76" s="71" t="s">
        <v>62</v>
      </c>
      <c r="AD76" s="71">
        <v>3</v>
      </c>
      <c r="AE76" s="71">
        <v>1</v>
      </c>
      <c r="AF76" s="72">
        <v>0</v>
      </c>
      <c r="AG76" s="72">
        <v>5.0211863938702965</v>
      </c>
      <c r="AH76" s="72">
        <v>0</v>
      </c>
      <c r="AI76" s="72">
        <v>0.32118199000000003</v>
      </c>
      <c r="AJ76" s="72">
        <v>0.30579962716248793</v>
      </c>
      <c r="AK76" s="72">
        <v>2.7217813897668259</v>
      </c>
      <c r="AL76" s="73">
        <v>0</v>
      </c>
      <c r="AM76" s="60"/>
    </row>
    <row r="77" spans="1:39" ht="15.75" customHeight="1" thickBot="1" x14ac:dyDescent="0.4">
      <c r="A77" s="62" t="s">
        <v>150</v>
      </c>
      <c r="B77" s="63" t="s">
        <v>210</v>
      </c>
      <c r="C77" s="63" t="s">
        <v>212</v>
      </c>
      <c r="D77" s="64" t="s">
        <v>213</v>
      </c>
      <c r="E77" s="75">
        <v>114322</v>
      </c>
      <c r="F77" s="74" t="s">
        <v>62</v>
      </c>
      <c r="G77" s="66" t="str">
        <f t="shared" si="11"/>
        <v>Yes</v>
      </c>
      <c r="H77" s="67">
        <f t="shared" si="13"/>
        <v>1.7406973285981699</v>
      </c>
      <c r="I77" s="68">
        <f t="shared" si="12"/>
        <v>199</v>
      </c>
      <c r="J77" s="69" t="str">
        <f t="shared" si="6"/>
        <v>Wave Money</v>
      </c>
      <c r="K77" s="69" t="str">
        <f t="shared" si="8"/>
        <v>Mytel Wallet</v>
      </c>
      <c r="L77" s="69" t="str">
        <f t="shared" si="10"/>
        <v>M-Pitesan</v>
      </c>
      <c r="M77" s="71" t="s">
        <v>62</v>
      </c>
      <c r="N77" s="56" t="s">
        <v>62</v>
      </c>
      <c r="O77" s="71" t="s">
        <v>62</v>
      </c>
      <c r="P77" s="71" t="s">
        <v>62</v>
      </c>
      <c r="Q77" s="71">
        <v>1</v>
      </c>
      <c r="R77" s="71" t="s">
        <v>62</v>
      </c>
      <c r="S77" s="71" t="s">
        <v>62</v>
      </c>
      <c r="T77" s="71" t="s">
        <v>62</v>
      </c>
      <c r="U77" s="71" t="s">
        <v>62</v>
      </c>
      <c r="V77" s="71" t="s">
        <v>62</v>
      </c>
      <c r="W77" s="71" t="s">
        <v>62</v>
      </c>
      <c r="X77" s="71" t="s">
        <v>62</v>
      </c>
      <c r="Y77" s="71" t="s">
        <v>62</v>
      </c>
      <c r="Z77" s="71" t="s">
        <v>62</v>
      </c>
      <c r="AA77" s="71">
        <v>34</v>
      </c>
      <c r="AB77" s="71">
        <v>46</v>
      </c>
      <c r="AC77" s="71" t="s">
        <v>62</v>
      </c>
      <c r="AD77" s="71">
        <v>117</v>
      </c>
      <c r="AE77" s="71">
        <v>1</v>
      </c>
      <c r="AF77" s="72">
        <v>0</v>
      </c>
      <c r="AG77" s="72">
        <v>6.5087670918674263</v>
      </c>
      <c r="AH77" s="72">
        <v>0</v>
      </c>
      <c r="AI77" s="72">
        <v>0.94624003999999995</v>
      </c>
      <c r="AJ77" s="72">
        <v>0.99354517466890935</v>
      </c>
      <c r="AK77" s="72">
        <v>1.7524845142390939</v>
      </c>
      <c r="AL77" s="73">
        <v>0</v>
      </c>
      <c r="AM77" s="60"/>
    </row>
    <row r="78" spans="1:39" ht="15.75" customHeight="1" thickBot="1" x14ac:dyDescent="0.4">
      <c r="A78" s="62" t="s">
        <v>150</v>
      </c>
      <c r="B78" s="63" t="s">
        <v>214</v>
      </c>
      <c r="C78" s="63" t="s">
        <v>214</v>
      </c>
      <c r="D78" s="64" t="s">
        <v>215</v>
      </c>
      <c r="E78" s="75">
        <v>37265</v>
      </c>
      <c r="F78" s="74" t="s">
        <v>62</v>
      </c>
      <c r="G78" s="66" t="str">
        <f t="shared" si="11"/>
        <v>Yes</v>
      </c>
      <c r="H78" s="67">
        <f t="shared" si="13"/>
        <v>2.4956393398631422</v>
      </c>
      <c r="I78" s="68">
        <f t="shared" si="12"/>
        <v>93</v>
      </c>
      <c r="J78" s="69" t="str">
        <f t="shared" si="6"/>
        <v>Wave Money</v>
      </c>
      <c r="K78" s="69" t="str">
        <f t="shared" si="8"/>
        <v>Mytel Wallet</v>
      </c>
      <c r="L78" s="69" t="str">
        <f t="shared" si="10"/>
        <v>KBZ Bank</v>
      </c>
      <c r="M78" s="71" t="s">
        <v>62</v>
      </c>
      <c r="N78" s="56" t="s">
        <v>62</v>
      </c>
      <c r="O78" s="71" t="s">
        <v>62</v>
      </c>
      <c r="P78" s="71">
        <v>1</v>
      </c>
      <c r="Q78" s="71" t="s">
        <v>62</v>
      </c>
      <c r="R78" s="71" t="s">
        <v>62</v>
      </c>
      <c r="S78" s="71" t="s">
        <v>62</v>
      </c>
      <c r="T78" s="71" t="s">
        <v>62</v>
      </c>
      <c r="U78" s="71" t="s">
        <v>62</v>
      </c>
      <c r="V78" s="71" t="s">
        <v>62</v>
      </c>
      <c r="W78" s="71" t="s">
        <v>62</v>
      </c>
      <c r="X78" s="71" t="s">
        <v>62</v>
      </c>
      <c r="Y78" s="71" t="s">
        <v>62</v>
      </c>
      <c r="Z78" s="71" t="s">
        <v>62</v>
      </c>
      <c r="AA78" s="71" t="s">
        <v>62</v>
      </c>
      <c r="AB78" s="71">
        <v>24</v>
      </c>
      <c r="AC78" s="71" t="s">
        <v>62</v>
      </c>
      <c r="AD78" s="71">
        <v>67</v>
      </c>
      <c r="AE78" s="71">
        <v>1</v>
      </c>
      <c r="AF78" s="72">
        <v>0</v>
      </c>
      <c r="AG78" s="72">
        <v>8.7755490516686105</v>
      </c>
      <c r="AH78" s="72">
        <v>0</v>
      </c>
      <c r="AI78" s="72">
        <v>9.3370499999999995E-2</v>
      </c>
      <c r="AJ78" s="72">
        <v>3.0057747308465353E-2</v>
      </c>
      <c r="AK78" s="72">
        <v>1.1799374490093841</v>
      </c>
      <c r="AL78" s="73">
        <v>0</v>
      </c>
      <c r="AM78" s="60"/>
    </row>
    <row r="79" spans="1:39" ht="15.75" customHeight="1" thickBot="1" x14ac:dyDescent="0.4">
      <c r="A79" s="62" t="s">
        <v>150</v>
      </c>
      <c r="B79" s="63" t="s">
        <v>214</v>
      </c>
      <c r="C79" s="63" t="s">
        <v>216</v>
      </c>
      <c r="D79" s="64" t="s">
        <v>217</v>
      </c>
      <c r="E79" s="75">
        <v>211307</v>
      </c>
      <c r="F79" s="74" t="s">
        <v>62</v>
      </c>
      <c r="G79" s="66" t="str">
        <f t="shared" si="11"/>
        <v>Yes</v>
      </c>
      <c r="H79" s="67">
        <f t="shared" si="13"/>
        <v>2.8962599440624306</v>
      </c>
      <c r="I79" s="68">
        <f t="shared" si="12"/>
        <v>612</v>
      </c>
      <c r="J79" s="69" t="str">
        <f t="shared" si="6"/>
        <v>Wave Money</v>
      </c>
      <c r="K79" s="69" t="str">
        <f t="shared" si="8"/>
        <v>Mytel Wallet</v>
      </c>
      <c r="L79" s="69" t="str">
        <f t="shared" si="10"/>
        <v>KBZ Pay</v>
      </c>
      <c r="M79" s="71" t="s">
        <v>62</v>
      </c>
      <c r="N79" s="56" t="s">
        <v>62</v>
      </c>
      <c r="O79" s="71" t="s">
        <v>62</v>
      </c>
      <c r="P79" s="71">
        <v>1</v>
      </c>
      <c r="Q79" s="71">
        <v>1</v>
      </c>
      <c r="R79" s="71" t="s">
        <v>62</v>
      </c>
      <c r="S79" s="71" t="s">
        <v>62</v>
      </c>
      <c r="T79" s="71" t="s">
        <v>62</v>
      </c>
      <c r="U79" s="71" t="s">
        <v>62</v>
      </c>
      <c r="V79" s="71" t="s">
        <v>62</v>
      </c>
      <c r="W79" s="71" t="s">
        <v>62</v>
      </c>
      <c r="X79" s="71" t="s">
        <v>62</v>
      </c>
      <c r="Y79" s="71" t="s">
        <v>62</v>
      </c>
      <c r="Z79" s="71">
        <v>123</v>
      </c>
      <c r="AA79" s="71">
        <v>96</v>
      </c>
      <c r="AB79" s="71">
        <v>148</v>
      </c>
      <c r="AC79" s="71" t="s">
        <v>62</v>
      </c>
      <c r="AD79" s="71">
        <v>242</v>
      </c>
      <c r="AE79" s="71">
        <v>1</v>
      </c>
      <c r="AF79" s="72">
        <v>0</v>
      </c>
      <c r="AG79" s="72">
        <v>8.8737448791430573</v>
      </c>
      <c r="AH79" s="72">
        <v>0</v>
      </c>
      <c r="AI79" s="72">
        <v>7.1833800000000003E-2</v>
      </c>
      <c r="AJ79" s="72">
        <v>1.0151624636422703</v>
      </c>
      <c r="AK79" s="72">
        <v>1.7490172649440496</v>
      </c>
      <c r="AL79" s="73">
        <v>0</v>
      </c>
      <c r="AM79" s="60"/>
    </row>
    <row r="80" spans="1:39" ht="15.75" customHeight="1" thickBot="1" x14ac:dyDescent="0.4">
      <c r="A80" s="62" t="s">
        <v>150</v>
      </c>
      <c r="B80" s="63" t="s">
        <v>214</v>
      </c>
      <c r="C80" s="63" t="s">
        <v>218</v>
      </c>
      <c r="D80" s="64" t="s">
        <v>219</v>
      </c>
      <c r="E80" s="75">
        <v>17869</v>
      </c>
      <c r="F80" s="74" t="s">
        <v>62</v>
      </c>
      <c r="G80" s="66" t="str">
        <f t="shared" si="11"/>
        <v>Yes</v>
      </c>
      <c r="H80" s="67">
        <f t="shared" si="13"/>
        <v>5.5962840673792598E-2</v>
      </c>
      <c r="I80" s="68">
        <f t="shared" si="12"/>
        <v>1</v>
      </c>
      <c r="J80" s="69" t="str">
        <f t="shared" si="6"/>
        <v>Post</v>
      </c>
      <c r="K80" s="69" t="s">
        <v>62</v>
      </c>
      <c r="L80" s="69" t="s">
        <v>62</v>
      </c>
      <c r="M80" s="71" t="s">
        <v>62</v>
      </c>
      <c r="N80" s="56" t="s">
        <v>62</v>
      </c>
      <c r="O80" s="71" t="s">
        <v>62</v>
      </c>
      <c r="P80" s="71" t="s">
        <v>62</v>
      </c>
      <c r="Q80" s="71" t="s">
        <v>62</v>
      </c>
      <c r="R80" s="71" t="s">
        <v>62</v>
      </c>
      <c r="S80" s="71" t="s">
        <v>62</v>
      </c>
      <c r="T80" s="71" t="s">
        <v>62</v>
      </c>
      <c r="U80" s="71" t="s">
        <v>62</v>
      </c>
      <c r="V80" s="71" t="s">
        <v>62</v>
      </c>
      <c r="W80" s="71" t="s">
        <v>62</v>
      </c>
      <c r="X80" s="71" t="s">
        <v>62</v>
      </c>
      <c r="Y80" s="71" t="s">
        <v>62</v>
      </c>
      <c r="Z80" s="71" t="s">
        <v>62</v>
      </c>
      <c r="AA80" s="71" t="s">
        <v>62</v>
      </c>
      <c r="AB80" s="71" t="s">
        <v>62</v>
      </c>
      <c r="AC80" s="71" t="s">
        <v>62</v>
      </c>
      <c r="AD80" s="71" t="s">
        <v>62</v>
      </c>
      <c r="AE80" s="71">
        <v>1</v>
      </c>
      <c r="AF80" s="72">
        <v>0</v>
      </c>
      <c r="AG80" s="72">
        <v>6.3364429875416324</v>
      </c>
      <c r="AH80" s="72">
        <v>0</v>
      </c>
      <c r="AI80" s="72">
        <v>0.28409801000000001</v>
      </c>
      <c r="AJ80" s="72">
        <v>5.0582027288791187E-2</v>
      </c>
      <c r="AK80" s="72">
        <v>6.5580133793371562</v>
      </c>
      <c r="AL80" s="73">
        <v>0</v>
      </c>
      <c r="AM80" s="60"/>
    </row>
    <row r="81" spans="1:39" ht="15.75" customHeight="1" thickBot="1" x14ac:dyDescent="0.4">
      <c r="A81" s="62" t="s">
        <v>150</v>
      </c>
      <c r="B81" s="63" t="s">
        <v>214</v>
      </c>
      <c r="C81" s="63" t="s">
        <v>220</v>
      </c>
      <c r="D81" s="64" t="s">
        <v>221</v>
      </c>
      <c r="E81" s="75">
        <v>55256</v>
      </c>
      <c r="F81" s="74" t="s">
        <v>62</v>
      </c>
      <c r="G81" s="66" t="str">
        <f t="shared" si="11"/>
        <v>Yes</v>
      </c>
      <c r="H81" s="67">
        <f t="shared" si="13"/>
        <v>1.809758216302302E-2</v>
      </c>
      <c r="I81" s="68">
        <f t="shared" si="12"/>
        <v>1</v>
      </c>
      <c r="J81" s="69" t="str">
        <f t="shared" si="6"/>
        <v>Post</v>
      </c>
      <c r="K81" s="69" t="s">
        <v>62</v>
      </c>
      <c r="L81" s="69" t="s">
        <v>62</v>
      </c>
      <c r="M81" s="71" t="s">
        <v>62</v>
      </c>
      <c r="N81" s="56" t="s">
        <v>62</v>
      </c>
      <c r="O81" s="71" t="s">
        <v>62</v>
      </c>
      <c r="P81" s="71" t="s">
        <v>62</v>
      </c>
      <c r="Q81" s="71" t="s">
        <v>62</v>
      </c>
      <c r="R81" s="71" t="s">
        <v>62</v>
      </c>
      <c r="S81" s="71" t="s">
        <v>62</v>
      </c>
      <c r="T81" s="71" t="s">
        <v>62</v>
      </c>
      <c r="U81" s="71" t="s">
        <v>62</v>
      </c>
      <c r="V81" s="71" t="s">
        <v>62</v>
      </c>
      <c r="W81" s="71" t="s">
        <v>62</v>
      </c>
      <c r="X81" s="71" t="s">
        <v>62</v>
      </c>
      <c r="Y81" s="71" t="s">
        <v>62</v>
      </c>
      <c r="Z81" s="71" t="s">
        <v>62</v>
      </c>
      <c r="AA81" s="71" t="s">
        <v>62</v>
      </c>
      <c r="AB81" s="71" t="s">
        <v>62</v>
      </c>
      <c r="AC81" s="71" t="s">
        <v>62</v>
      </c>
      <c r="AD81" s="71" t="s">
        <v>62</v>
      </c>
      <c r="AE81" s="71">
        <v>1</v>
      </c>
      <c r="AF81" s="72">
        <v>0</v>
      </c>
      <c r="AG81" s="72">
        <v>3.1631942819532739</v>
      </c>
      <c r="AH81" s="72">
        <v>0</v>
      </c>
      <c r="AI81" s="72">
        <v>0.30360501000000001</v>
      </c>
      <c r="AJ81" s="72">
        <v>4.7363723031521164E-2</v>
      </c>
      <c r="AK81" s="72">
        <v>7.7006622118912915</v>
      </c>
      <c r="AL81" s="73">
        <v>0</v>
      </c>
      <c r="AM81" s="60"/>
    </row>
    <row r="82" spans="1:39" ht="15.75" customHeight="1" thickBot="1" x14ac:dyDescent="0.4">
      <c r="A82" s="62" t="s">
        <v>150</v>
      </c>
      <c r="B82" s="63" t="s">
        <v>214</v>
      </c>
      <c r="C82" s="63" t="s">
        <v>222</v>
      </c>
      <c r="D82" s="64" t="s">
        <v>223</v>
      </c>
      <c r="E82" s="75">
        <v>57101</v>
      </c>
      <c r="F82" s="74" t="s">
        <v>62</v>
      </c>
      <c r="G82" s="66" t="str">
        <f t="shared" si="11"/>
        <v>Yes</v>
      </c>
      <c r="H82" s="67">
        <f t="shared" si="13"/>
        <v>1.7512828146617396E-2</v>
      </c>
      <c r="I82" s="68">
        <f t="shared" si="12"/>
        <v>1</v>
      </c>
      <c r="J82" s="69" t="str">
        <f t="shared" si="6"/>
        <v>Post</v>
      </c>
      <c r="K82" s="69" t="s">
        <v>62</v>
      </c>
      <c r="L82" s="69" t="s">
        <v>62</v>
      </c>
      <c r="M82" s="71" t="s">
        <v>62</v>
      </c>
      <c r="N82" s="56" t="s">
        <v>62</v>
      </c>
      <c r="O82" s="71" t="s">
        <v>62</v>
      </c>
      <c r="P82" s="71" t="s">
        <v>62</v>
      </c>
      <c r="Q82" s="71" t="s">
        <v>62</v>
      </c>
      <c r="R82" s="71" t="s">
        <v>62</v>
      </c>
      <c r="S82" s="71" t="s">
        <v>62</v>
      </c>
      <c r="T82" s="71" t="s">
        <v>62</v>
      </c>
      <c r="U82" s="71" t="s">
        <v>62</v>
      </c>
      <c r="V82" s="71" t="s">
        <v>62</v>
      </c>
      <c r="W82" s="71" t="s">
        <v>62</v>
      </c>
      <c r="X82" s="71" t="s">
        <v>62</v>
      </c>
      <c r="Y82" s="71" t="s">
        <v>62</v>
      </c>
      <c r="Z82" s="71" t="s">
        <v>62</v>
      </c>
      <c r="AA82" s="71" t="s">
        <v>62</v>
      </c>
      <c r="AB82" s="71" t="s">
        <v>62</v>
      </c>
      <c r="AC82" s="71" t="s">
        <v>62</v>
      </c>
      <c r="AD82" s="71" t="s">
        <v>62</v>
      </c>
      <c r="AE82" s="71">
        <v>1</v>
      </c>
      <c r="AF82" s="72">
        <v>0</v>
      </c>
      <c r="AG82" s="72">
        <v>4.2240273610472032</v>
      </c>
      <c r="AH82" s="72">
        <v>0</v>
      </c>
      <c r="AI82" s="72">
        <v>0.18180099999999999</v>
      </c>
      <c r="AJ82" s="72">
        <v>2.7385947547712879E-2</v>
      </c>
      <c r="AK82" s="72">
        <v>3.6254725286767093</v>
      </c>
      <c r="AL82" s="73">
        <v>0</v>
      </c>
      <c r="AM82" s="60"/>
    </row>
    <row r="83" spans="1:39" ht="15.75" customHeight="1" thickBot="1" x14ac:dyDescent="0.4">
      <c r="A83" s="62" t="s">
        <v>224</v>
      </c>
      <c r="B83" s="63" t="s">
        <v>225</v>
      </c>
      <c r="C83" s="63" t="s">
        <v>225</v>
      </c>
      <c r="D83" s="64" t="s">
        <v>226</v>
      </c>
      <c r="E83" s="75">
        <v>140331</v>
      </c>
      <c r="F83" s="74" t="s">
        <v>62</v>
      </c>
      <c r="G83" s="66" t="str">
        <f t="shared" si="11"/>
        <v>Yes</v>
      </c>
      <c r="H83" s="67">
        <f t="shared" si="13"/>
        <v>10.52511561949961</v>
      </c>
      <c r="I83" s="68">
        <f t="shared" si="12"/>
        <v>1477</v>
      </c>
      <c r="J83" s="69" t="str">
        <f t="shared" si="6"/>
        <v>Wave Money</v>
      </c>
      <c r="K83" s="69" t="str">
        <f t="shared" ref="K83:K146" si="14">INDEX($M$3:$AE$3,MATCH(LARGE($M83:$AE83,2),$M83:$AE83,0))</f>
        <v>KBZ Pay</v>
      </c>
      <c r="L83" s="69" t="str">
        <f t="shared" ref="L83:L146" si="15">INDEX($M$3:$AE$3,MATCH(LARGE($M83:$AE83,3),$M83:$AE83,0))</f>
        <v>M-Pitesan</v>
      </c>
      <c r="M83" s="71">
        <v>1</v>
      </c>
      <c r="N83" s="56">
        <v>1</v>
      </c>
      <c r="O83" s="71">
        <v>2</v>
      </c>
      <c r="P83" s="71">
        <v>2</v>
      </c>
      <c r="Q83" s="71">
        <v>2</v>
      </c>
      <c r="R83" s="71">
        <v>1</v>
      </c>
      <c r="S83" s="71">
        <v>1</v>
      </c>
      <c r="T83" s="71">
        <v>1</v>
      </c>
      <c r="U83" s="71" t="s">
        <v>62</v>
      </c>
      <c r="V83" s="71" t="s">
        <v>62</v>
      </c>
      <c r="W83" s="71" t="s">
        <v>62</v>
      </c>
      <c r="X83" s="71" t="s">
        <v>62</v>
      </c>
      <c r="Y83" s="71" t="s">
        <v>62</v>
      </c>
      <c r="Z83" s="71">
        <v>397</v>
      </c>
      <c r="AA83" s="71">
        <v>267</v>
      </c>
      <c r="AB83" s="71">
        <v>125</v>
      </c>
      <c r="AC83" s="71">
        <v>152</v>
      </c>
      <c r="AD83" s="71">
        <v>522</v>
      </c>
      <c r="AE83" s="71">
        <v>3</v>
      </c>
      <c r="AF83" s="72">
        <v>2</v>
      </c>
      <c r="AG83" s="72">
        <v>0.7460378320284613</v>
      </c>
      <c r="AH83" s="72">
        <v>6.4413444996903116E-2</v>
      </c>
      <c r="AI83" s="72">
        <v>4.0718999999999998E-2</v>
      </c>
      <c r="AJ83" s="72">
        <v>0.18987995117893164</v>
      </c>
      <c r="AK83" s="72">
        <v>0.29560184125378175</v>
      </c>
      <c r="AL83" s="73">
        <v>6.9</v>
      </c>
      <c r="AM83" s="60"/>
    </row>
    <row r="84" spans="1:39" ht="15.75" customHeight="1" thickBot="1" x14ac:dyDescent="0.4">
      <c r="A84" s="62" t="s">
        <v>224</v>
      </c>
      <c r="B84" s="63" t="s">
        <v>225</v>
      </c>
      <c r="C84" s="63" t="s">
        <v>227</v>
      </c>
      <c r="D84" s="64" t="s">
        <v>228</v>
      </c>
      <c r="E84" s="75">
        <v>148454</v>
      </c>
      <c r="F84" s="74" t="s">
        <v>62</v>
      </c>
      <c r="G84" s="66" t="str">
        <f t="shared" si="11"/>
        <v>Yes</v>
      </c>
      <c r="H84" s="67">
        <f t="shared" si="13"/>
        <v>3.3478383876486992</v>
      </c>
      <c r="I84" s="68">
        <f t="shared" si="12"/>
        <v>497</v>
      </c>
      <c r="J84" s="69" t="str">
        <f t="shared" ref="J84:J147" si="16">INDEX($M$3:$AE$3,MATCH(LARGE($M84:$AE84,1),$M84:$AE84,0))</f>
        <v>Mytel Wallet</v>
      </c>
      <c r="K84" s="69" t="str">
        <f t="shared" si="14"/>
        <v>Wave Money</v>
      </c>
      <c r="L84" s="69" t="str">
        <f t="shared" si="15"/>
        <v>M-Pitesan</v>
      </c>
      <c r="M84" s="71" t="s">
        <v>62</v>
      </c>
      <c r="N84" s="56" t="s">
        <v>62</v>
      </c>
      <c r="O84" s="71" t="s">
        <v>62</v>
      </c>
      <c r="P84" s="71" t="s">
        <v>62</v>
      </c>
      <c r="Q84" s="71">
        <v>1</v>
      </c>
      <c r="R84" s="71" t="s">
        <v>62</v>
      </c>
      <c r="S84" s="71">
        <v>1</v>
      </c>
      <c r="T84" s="71">
        <v>1</v>
      </c>
      <c r="U84" s="71" t="s">
        <v>62</v>
      </c>
      <c r="V84" s="71" t="s">
        <v>62</v>
      </c>
      <c r="W84" s="71" t="s">
        <v>62</v>
      </c>
      <c r="X84" s="71" t="s">
        <v>62</v>
      </c>
      <c r="Y84" s="71" t="s">
        <v>62</v>
      </c>
      <c r="Z84" s="71" t="s">
        <v>62</v>
      </c>
      <c r="AA84" s="71">
        <v>49</v>
      </c>
      <c r="AB84" s="71">
        <v>335</v>
      </c>
      <c r="AC84" s="71">
        <v>8</v>
      </c>
      <c r="AD84" s="71">
        <v>101</v>
      </c>
      <c r="AE84" s="71">
        <v>1</v>
      </c>
      <c r="AF84" s="72">
        <v>2</v>
      </c>
      <c r="AG84" s="72">
        <v>5.0211863938702965</v>
      </c>
      <c r="AH84" s="72">
        <v>2.9029797713333445</v>
      </c>
      <c r="AI84" s="72">
        <v>1.2451700199999998</v>
      </c>
      <c r="AJ84" s="72">
        <v>0.9855904981084872</v>
      </c>
      <c r="AK84" s="72">
        <v>0</v>
      </c>
      <c r="AL84" s="73">
        <v>0</v>
      </c>
      <c r="AM84" s="60"/>
    </row>
    <row r="85" spans="1:39" ht="15.75" customHeight="1" thickBot="1" x14ac:dyDescent="0.4">
      <c r="A85" s="62" t="s">
        <v>224</v>
      </c>
      <c r="B85" s="63" t="s">
        <v>225</v>
      </c>
      <c r="C85" s="63" t="s">
        <v>229</v>
      </c>
      <c r="D85" s="64" t="s">
        <v>230</v>
      </c>
      <c r="E85" s="75">
        <v>124948</v>
      </c>
      <c r="F85" s="74" t="s">
        <v>62</v>
      </c>
      <c r="G85" s="66" t="str">
        <f t="shared" si="11"/>
        <v>Yes</v>
      </c>
      <c r="H85" s="67">
        <f t="shared" si="13"/>
        <v>2.497038768127541</v>
      </c>
      <c r="I85" s="68">
        <f t="shared" si="12"/>
        <v>312</v>
      </c>
      <c r="J85" s="69" t="str">
        <f t="shared" si="16"/>
        <v>Wave Money</v>
      </c>
      <c r="K85" s="69" t="str">
        <f t="shared" si="14"/>
        <v>Mytel Wallet</v>
      </c>
      <c r="L85" s="69" t="str">
        <f t="shared" si="15"/>
        <v>M-Pitesan</v>
      </c>
      <c r="M85" s="71" t="s">
        <v>62</v>
      </c>
      <c r="N85" s="56" t="s">
        <v>62</v>
      </c>
      <c r="O85" s="71" t="s">
        <v>62</v>
      </c>
      <c r="P85" s="71" t="s">
        <v>62</v>
      </c>
      <c r="Q85" s="71">
        <v>1</v>
      </c>
      <c r="R85" s="71" t="s">
        <v>62</v>
      </c>
      <c r="S85" s="71">
        <v>1</v>
      </c>
      <c r="T85" s="71">
        <v>1</v>
      </c>
      <c r="U85" s="71" t="s">
        <v>62</v>
      </c>
      <c r="V85" s="71" t="s">
        <v>62</v>
      </c>
      <c r="W85" s="71" t="s">
        <v>62</v>
      </c>
      <c r="X85" s="71" t="s">
        <v>62</v>
      </c>
      <c r="Y85" s="71" t="s">
        <v>62</v>
      </c>
      <c r="Z85" s="71" t="s">
        <v>62</v>
      </c>
      <c r="AA85" s="71">
        <v>70</v>
      </c>
      <c r="AB85" s="71">
        <v>106</v>
      </c>
      <c r="AC85" s="71">
        <v>2</v>
      </c>
      <c r="AD85" s="71">
        <v>130</v>
      </c>
      <c r="AE85" s="71">
        <v>1</v>
      </c>
      <c r="AF85" s="72">
        <v>2</v>
      </c>
      <c r="AG85" s="72">
        <v>2.1381160669328159</v>
      </c>
      <c r="AH85" s="72">
        <v>0.71313735292196268</v>
      </c>
      <c r="AI85" s="72">
        <v>0.37338700000000002</v>
      </c>
      <c r="AJ85" s="72">
        <v>0.24228366012278135</v>
      </c>
      <c r="AK85" s="72">
        <v>0</v>
      </c>
      <c r="AL85" s="73">
        <v>0</v>
      </c>
      <c r="AM85" s="60"/>
    </row>
    <row r="86" spans="1:39" ht="15.75" customHeight="1" thickBot="1" x14ac:dyDescent="0.4">
      <c r="A86" s="62" t="s">
        <v>224</v>
      </c>
      <c r="B86" s="63" t="s">
        <v>225</v>
      </c>
      <c r="C86" s="63" t="s">
        <v>231</v>
      </c>
      <c r="D86" s="64" t="s">
        <v>232</v>
      </c>
      <c r="E86" s="75">
        <v>123559</v>
      </c>
      <c r="F86" s="74" t="s">
        <v>62</v>
      </c>
      <c r="G86" s="66" t="str">
        <f t="shared" si="11"/>
        <v>Yes</v>
      </c>
      <c r="H86" s="67">
        <f t="shared" si="13"/>
        <v>2.3632434707305823</v>
      </c>
      <c r="I86" s="68">
        <f t="shared" si="12"/>
        <v>292</v>
      </c>
      <c r="J86" s="69" t="str">
        <f t="shared" si="16"/>
        <v>Mytel Wallet</v>
      </c>
      <c r="K86" s="69" t="str">
        <f t="shared" si="14"/>
        <v>Wave Money</v>
      </c>
      <c r="L86" s="69" t="str">
        <f t="shared" si="15"/>
        <v>M-Pitesan</v>
      </c>
      <c r="M86" s="71" t="s">
        <v>62</v>
      </c>
      <c r="N86" s="56" t="s">
        <v>62</v>
      </c>
      <c r="O86" s="71" t="s">
        <v>62</v>
      </c>
      <c r="P86" s="71" t="s">
        <v>62</v>
      </c>
      <c r="Q86" s="71">
        <v>1</v>
      </c>
      <c r="R86" s="71" t="s">
        <v>62</v>
      </c>
      <c r="S86" s="71">
        <v>1</v>
      </c>
      <c r="T86" s="71">
        <v>1</v>
      </c>
      <c r="U86" s="71" t="s">
        <v>62</v>
      </c>
      <c r="V86" s="71" t="s">
        <v>62</v>
      </c>
      <c r="W86" s="71" t="s">
        <v>62</v>
      </c>
      <c r="X86" s="71" t="s">
        <v>62</v>
      </c>
      <c r="Y86" s="71" t="s">
        <v>62</v>
      </c>
      <c r="Z86" s="71" t="s">
        <v>62</v>
      </c>
      <c r="AA86" s="71">
        <v>52</v>
      </c>
      <c r="AB86" s="71">
        <v>117</v>
      </c>
      <c r="AC86" s="71">
        <v>3</v>
      </c>
      <c r="AD86" s="71">
        <v>116</v>
      </c>
      <c r="AE86" s="71">
        <v>1</v>
      </c>
      <c r="AF86" s="72">
        <v>2</v>
      </c>
      <c r="AG86" s="72">
        <v>3.9331776497754625</v>
      </c>
      <c r="AH86" s="72">
        <v>0.40958872498470345</v>
      </c>
      <c r="AI86" s="72">
        <v>0.26864699999999997</v>
      </c>
      <c r="AJ86" s="72">
        <v>0.82655768962187959</v>
      </c>
      <c r="AK86" s="72">
        <v>0.82873412676670544</v>
      </c>
      <c r="AL86" s="73">
        <v>0</v>
      </c>
      <c r="AM86" s="60"/>
    </row>
    <row r="87" spans="1:39" ht="15.75" customHeight="1" thickBot="1" x14ac:dyDescent="0.4">
      <c r="A87" s="62" t="s">
        <v>224</v>
      </c>
      <c r="B87" s="63" t="s">
        <v>233</v>
      </c>
      <c r="C87" s="63" t="s">
        <v>233</v>
      </c>
      <c r="D87" s="64" t="s">
        <v>234</v>
      </c>
      <c r="E87" s="75">
        <v>286632</v>
      </c>
      <c r="F87" s="74" t="s">
        <v>62</v>
      </c>
      <c r="G87" s="66" t="str">
        <f t="shared" si="11"/>
        <v>Yes</v>
      </c>
      <c r="H87" s="67">
        <f t="shared" si="13"/>
        <v>8.3242624689497333</v>
      </c>
      <c r="I87" s="68">
        <f t="shared" si="12"/>
        <v>2386</v>
      </c>
      <c r="J87" s="69" t="str">
        <f t="shared" si="16"/>
        <v>Wave Money</v>
      </c>
      <c r="K87" s="69" t="str">
        <f t="shared" si="14"/>
        <v>Mytel Wallet</v>
      </c>
      <c r="L87" s="69" t="str">
        <f t="shared" si="15"/>
        <v>M-Pitesan</v>
      </c>
      <c r="M87" s="71">
        <v>1</v>
      </c>
      <c r="N87" s="56">
        <v>2</v>
      </c>
      <c r="O87" s="71">
        <v>3</v>
      </c>
      <c r="P87" s="71">
        <v>3</v>
      </c>
      <c r="Q87" s="71">
        <v>1</v>
      </c>
      <c r="R87" s="71">
        <v>1</v>
      </c>
      <c r="S87" s="71">
        <v>1</v>
      </c>
      <c r="T87" s="71" t="s">
        <v>62</v>
      </c>
      <c r="U87" s="71" t="s">
        <v>62</v>
      </c>
      <c r="V87" s="71" t="s">
        <v>62</v>
      </c>
      <c r="W87" s="71" t="s">
        <v>62</v>
      </c>
      <c r="X87" s="71" t="s">
        <v>62</v>
      </c>
      <c r="Y87" s="71">
        <v>1</v>
      </c>
      <c r="Z87" s="71">
        <v>418</v>
      </c>
      <c r="AA87" s="71">
        <v>489</v>
      </c>
      <c r="AB87" s="71">
        <v>490</v>
      </c>
      <c r="AC87" s="71">
        <v>185</v>
      </c>
      <c r="AD87" s="71">
        <v>788</v>
      </c>
      <c r="AE87" s="71">
        <v>3</v>
      </c>
      <c r="AF87" s="72">
        <v>2</v>
      </c>
      <c r="AG87" s="72">
        <v>0</v>
      </c>
      <c r="AH87" s="72">
        <v>2.0054320931723306</v>
      </c>
      <c r="AI87" s="72">
        <v>0.38691498999999996</v>
      </c>
      <c r="AJ87" s="72">
        <v>0.49592246922876071</v>
      </c>
      <c r="AK87" s="72">
        <v>0.10007347902545349</v>
      </c>
      <c r="AL87" s="73">
        <v>0</v>
      </c>
      <c r="AM87" s="60"/>
    </row>
    <row r="88" spans="1:39" ht="15.75" customHeight="1" thickBot="1" x14ac:dyDescent="0.4">
      <c r="A88" s="62" t="s">
        <v>224</v>
      </c>
      <c r="B88" s="63" t="s">
        <v>233</v>
      </c>
      <c r="C88" s="63" t="s">
        <v>235</v>
      </c>
      <c r="D88" s="64" t="s">
        <v>236</v>
      </c>
      <c r="E88" s="75">
        <v>175421</v>
      </c>
      <c r="F88" s="74" t="s">
        <v>62</v>
      </c>
      <c r="G88" s="66" t="str">
        <f t="shared" si="11"/>
        <v>Yes</v>
      </c>
      <c r="H88" s="67">
        <f t="shared" si="13"/>
        <v>0.44464459785316468</v>
      </c>
      <c r="I88" s="68">
        <f t="shared" si="12"/>
        <v>78</v>
      </c>
      <c r="J88" s="69" t="str">
        <f t="shared" si="16"/>
        <v>Wave Money</v>
      </c>
      <c r="K88" s="69" t="str">
        <f t="shared" si="14"/>
        <v>M-Pitesan</v>
      </c>
      <c r="L88" s="69" t="str">
        <f t="shared" si="15"/>
        <v>M-Pitesan</v>
      </c>
      <c r="M88" s="71" t="s">
        <v>62</v>
      </c>
      <c r="N88" s="56" t="s">
        <v>62</v>
      </c>
      <c r="O88" s="71" t="s">
        <v>62</v>
      </c>
      <c r="P88" s="71" t="s">
        <v>62</v>
      </c>
      <c r="Q88" s="71" t="s">
        <v>62</v>
      </c>
      <c r="R88" s="71" t="s">
        <v>62</v>
      </c>
      <c r="S88" s="71" t="s">
        <v>62</v>
      </c>
      <c r="T88" s="71" t="s">
        <v>62</v>
      </c>
      <c r="U88" s="71" t="s">
        <v>62</v>
      </c>
      <c r="V88" s="71" t="s">
        <v>62</v>
      </c>
      <c r="W88" s="71" t="s">
        <v>62</v>
      </c>
      <c r="X88" s="71" t="s">
        <v>62</v>
      </c>
      <c r="Y88" s="71" t="s">
        <v>62</v>
      </c>
      <c r="Z88" s="71" t="s">
        <v>62</v>
      </c>
      <c r="AA88" s="71">
        <v>18</v>
      </c>
      <c r="AB88" s="71">
        <v>18</v>
      </c>
      <c r="AC88" s="71">
        <v>5</v>
      </c>
      <c r="AD88" s="71">
        <v>36</v>
      </c>
      <c r="AE88" s="71">
        <v>1</v>
      </c>
      <c r="AF88" s="72">
        <v>2</v>
      </c>
      <c r="AG88" s="72">
        <v>0</v>
      </c>
      <c r="AH88" s="72">
        <v>1.1458615086240749</v>
      </c>
      <c r="AI88" s="72">
        <v>0.17851300000000001</v>
      </c>
      <c r="AJ88" s="72">
        <v>0.25157423656357975</v>
      </c>
      <c r="AK88" s="72">
        <v>0</v>
      </c>
      <c r="AL88" s="73">
        <v>0</v>
      </c>
      <c r="AM88" s="60"/>
    </row>
    <row r="89" spans="1:39" ht="15.75" customHeight="1" thickBot="1" x14ac:dyDescent="0.4">
      <c r="A89" s="62" t="s">
        <v>224</v>
      </c>
      <c r="B89" s="63" t="s">
        <v>233</v>
      </c>
      <c r="C89" s="63" t="s">
        <v>237</v>
      </c>
      <c r="D89" s="64" t="s">
        <v>238</v>
      </c>
      <c r="E89" s="75">
        <v>157164</v>
      </c>
      <c r="F89" s="74" t="s">
        <v>62</v>
      </c>
      <c r="G89" s="66" t="str">
        <f t="shared" si="11"/>
        <v>Yes</v>
      </c>
      <c r="H89" s="67">
        <f t="shared" si="13"/>
        <v>3.2259296021989767</v>
      </c>
      <c r="I89" s="68">
        <f t="shared" si="12"/>
        <v>507</v>
      </c>
      <c r="J89" s="69" t="str">
        <f t="shared" si="16"/>
        <v>Wave Money</v>
      </c>
      <c r="K89" s="69" t="str">
        <f t="shared" si="14"/>
        <v>Mytel Wallet</v>
      </c>
      <c r="L89" s="69" t="str">
        <f t="shared" si="15"/>
        <v>M-Pitesan</v>
      </c>
      <c r="M89" s="71" t="s">
        <v>62</v>
      </c>
      <c r="N89" s="56" t="s">
        <v>62</v>
      </c>
      <c r="O89" s="71" t="s">
        <v>62</v>
      </c>
      <c r="P89" s="71" t="s">
        <v>62</v>
      </c>
      <c r="Q89" s="71">
        <v>1</v>
      </c>
      <c r="R89" s="71" t="s">
        <v>62</v>
      </c>
      <c r="S89" s="71">
        <v>1</v>
      </c>
      <c r="T89" s="71" t="s">
        <v>62</v>
      </c>
      <c r="U89" s="71" t="s">
        <v>62</v>
      </c>
      <c r="V89" s="71" t="s">
        <v>62</v>
      </c>
      <c r="W89" s="71" t="s">
        <v>62</v>
      </c>
      <c r="X89" s="71" t="s">
        <v>62</v>
      </c>
      <c r="Y89" s="71">
        <v>1</v>
      </c>
      <c r="Z89" s="71" t="s">
        <v>62</v>
      </c>
      <c r="AA89" s="71">
        <v>105</v>
      </c>
      <c r="AB89" s="71">
        <v>140</v>
      </c>
      <c r="AC89" s="71">
        <v>20</v>
      </c>
      <c r="AD89" s="71">
        <v>238</v>
      </c>
      <c r="AE89" s="71">
        <v>1</v>
      </c>
      <c r="AF89" s="72">
        <v>2</v>
      </c>
      <c r="AG89" s="72">
        <v>0</v>
      </c>
      <c r="AH89" s="72">
        <v>0.81179727950888625</v>
      </c>
      <c r="AI89" s="72">
        <v>0.117567</v>
      </c>
      <c r="AJ89" s="72">
        <v>0.63874231098534762</v>
      </c>
      <c r="AK89" s="72">
        <v>0</v>
      </c>
      <c r="AL89" s="73">
        <v>0</v>
      </c>
      <c r="AM89" s="60"/>
    </row>
    <row r="90" spans="1:39" ht="15.75" customHeight="1" thickBot="1" x14ac:dyDescent="0.4">
      <c r="A90" s="62" t="s">
        <v>224</v>
      </c>
      <c r="B90" s="63" t="s">
        <v>233</v>
      </c>
      <c r="C90" s="63" t="s">
        <v>224</v>
      </c>
      <c r="D90" s="64" t="s">
        <v>239</v>
      </c>
      <c r="E90" s="75">
        <v>125986</v>
      </c>
      <c r="F90" s="74" t="s">
        <v>62</v>
      </c>
      <c r="G90" s="66" t="str">
        <f t="shared" si="11"/>
        <v>Yes</v>
      </c>
      <c r="H90" s="67">
        <f t="shared" si="13"/>
        <v>3.2622672360421001</v>
      </c>
      <c r="I90" s="68">
        <f t="shared" si="12"/>
        <v>411</v>
      </c>
      <c r="J90" s="69" t="str">
        <f t="shared" si="16"/>
        <v>Wave Money</v>
      </c>
      <c r="K90" s="69" t="str">
        <f t="shared" si="14"/>
        <v>Mytel Wallet</v>
      </c>
      <c r="L90" s="69" t="str">
        <f t="shared" si="15"/>
        <v>M-Pitesan</v>
      </c>
      <c r="M90" s="71" t="s">
        <v>62</v>
      </c>
      <c r="N90" s="56" t="s">
        <v>62</v>
      </c>
      <c r="O90" s="71">
        <v>1</v>
      </c>
      <c r="P90" s="71" t="s">
        <v>62</v>
      </c>
      <c r="Q90" s="71">
        <v>1</v>
      </c>
      <c r="R90" s="71" t="s">
        <v>62</v>
      </c>
      <c r="S90" s="71" t="s">
        <v>62</v>
      </c>
      <c r="T90" s="71" t="s">
        <v>62</v>
      </c>
      <c r="U90" s="71" t="s">
        <v>62</v>
      </c>
      <c r="V90" s="71" t="s">
        <v>62</v>
      </c>
      <c r="W90" s="71" t="s">
        <v>62</v>
      </c>
      <c r="X90" s="71" t="s">
        <v>62</v>
      </c>
      <c r="Y90" s="71" t="s">
        <v>62</v>
      </c>
      <c r="Z90" s="71" t="s">
        <v>62</v>
      </c>
      <c r="AA90" s="71">
        <v>99</v>
      </c>
      <c r="AB90" s="71">
        <v>128</v>
      </c>
      <c r="AC90" s="71">
        <v>3</v>
      </c>
      <c r="AD90" s="71">
        <v>178</v>
      </c>
      <c r="AE90" s="71">
        <v>1</v>
      </c>
      <c r="AF90" s="72">
        <v>2</v>
      </c>
      <c r="AG90" s="72">
        <v>0.58805072121308699</v>
      </c>
      <c r="AH90" s="72">
        <v>3.8460194450234075E-2</v>
      </c>
      <c r="AI90" s="72">
        <v>4.1554900000000006E-2</v>
      </c>
      <c r="AJ90" s="72">
        <v>0.71998931280095702</v>
      </c>
      <c r="AK90" s="72">
        <v>1.101720039659192E-2</v>
      </c>
      <c r="AL90" s="73">
        <v>0</v>
      </c>
      <c r="AM90" s="60"/>
    </row>
    <row r="91" spans="1:39" ht="15.75" customHeight="1" thickBot="1" x14ac:dyDescent="0.4">
      <c r="A91" s="62" t="s">
        <v>224</v>
      </c>
      <c r="B91" s="63" t="s">
        <v>240</v>
      </c>
      <c r="C91" s="63" t="s">
        <v>240</v>
      </c>
      <c r="D91" s="64" t="s">
        <v>241</v>
      </c>
      <c r="E91" s="75">
        <v>128442</v>
      </c>
      <c r="F91" s="74" t="s">
        <v>62</v>
      </c>
      <c r="G91" s="66" t="str">
        <f t="shared" si="11"/>
        <v>Yes</v>
      </c>
      <c r="H91" s="67">
        <f t="shared" si="13"/>
        <v>6.6022017720060422</v>
      </c>
      <c r="I91" s="68">
        <f t="shared" si="12"/>
        <v>848</v>
      </c>
      <c r="J91" s="69" t="str">
        <f t="shared" si="16"/>
        <v>Wave Money</v>
      </c>
      <c r="K91" s="69" t="str">
        <f t="shared" si="14"/>
        <v>Mytel Wallet</v>
      </c>
      <c r="L91" s="69" t="str">
        <f t="shared" si="15"/>
        <v>KBZ Pay</v>
      </c>
      <c r="M91" s="71" t="s">
        <v>62</v>
      </c>
      <c r="N91" s="56">
        <v>1</v>
      </c>
      <c r="O91" s="71">
        <v>1</v>
      </c>
      <c r="P91" s="71">
        <v>1</v>
      </c>
      <c r="Q91" s="71" t="s">
        <v>62</v>
      </c>
      <c r="R91" s="71" t="s">
        <v>62</v>
      </c>
      <c r="S91" s="71" t="s">
        <v>62</v>
      </c>
      <c r="T91" s="71" t="s">
        <v>62</v>
      </c>
      <c r="U91" s="71" t="s">
        <v>62</v>
      </c>
      <c r="V91" s="71" t="s">
        <v>62</v>
      </c>
      <c r="W91" s="71" t="s">
        <v>62</v>
      </c>
      <c r="X91" s="71" t="s">
        <v>62</v>
      </c>
      <c r="Y91" s="71" t="s">
        <v>62</v>
      </c>
      <c r="Z91" s="71">
        <v>122</v>
      </c>
      <c r="AA91" s="71">
        <v>77</v>
      </c>
      <c r="AB91" s="71">
        <v>185</v>
      </c>
      <c r="AC91" s="71">
        <v>63</v>
      </c>
      <c r="AD91" s="71">
        <v>396</v>
      </c>
      <c r="AE91" s="71">
        <v>2</v>
      </c>
      <c r="AF91" s="72">
        <v>2</v>
      </c>
      <c r="AG91" s="72">
        <v>5.0211863938702965</v>
      </c>
      <c r="AH91" s="72">
        <v>0.28027900254277449</v>
      </c>
      <c r="AI91" s="72">
        <v>8.9026699999999997E-3</v>
      </c>
      <c r="AJ91" s="72">
        <v>0.67645112124505868</v>
      </c>
      <c r="AK91" s="72">
        <v>5.1319732833565695E-2</v>
      </c>
      <c r="AL91" s="73">
        <v>0</v>
      </c>
      <c r="AM91" s="60"/>
    </row>
    <row r="92" spans="1:39" ht="15.75" customHeight="1" thickBot="1" x14ac:dyDescent="0.4">
      <c r="A92" s="62" t="s">
        <v>224</v>
      </c>
      <c r="B92" s="63" t="s">
        <v>240</v>
      </c>
      <c r="C92" s="63" t="s">
        <v>242</v>
      </c>
      <c r="D92" s="64" t="s">
        <v>243</v>
      </c>
      <c r="E92" s="75">
        <v>81557</v>
      </c>
      <c r="F92" s="74" t="s">
        <v>62</v>
      </c>
      <c r="G92" s="66" t="str">
        <f t="shared" si="11"/>
        <v>Yes</v>
      </c>
      <c r="H92" s="67">
        <f t="shared" si="13"/>
        <v>3.151170347119193</v>
      </c>
      <c r="I92" s="68">
        <f t="shared" si="12"/>
        <v>257</v>
      </c>
      <c r="J92" s="69" t="str">
        <f t="shared" si="16"/>
        <v>Wave Money</v>
      </c>
      <c r="K92" s="69" t="str">
        <f t="shared" si="14"/>
        <v>Mytel Wallet</v>
      </c>
      <c r="L92" s="69" t="str">
        <f t="shared" si="15"/>
        <v>M-Pitesan</v>
      </c>
      <c r="M92" s="71" t="s">
        <v>62</v>
      </c>
      <c r="N92" s="56" t="s">
        <v>62</v>
      </c>
      <c r="O92" s="71">
        <v>1</v>
      </c>
      <c r="P92" s="71" t="s">
        <v>62</v>
      </c>
      <c r="Q92" s="71" t="s">
        <v>62</v>
      </c>
      <c r="R92" s="71" t="s">
        <v>62</v>
      </c>
      <c r="S92" s="71" t="s">
        <v>62</v>
      </c>
      <c r="T92" s="71" t="s">
        <v>62</v>
      </c>
      <c r="U92" s="71" t="s">
        <v>62</v>
      </c>
      <c r="V92" s="71" t="s">
        <v>62</v>
      </c>
      <c r="W92" s="71" t="s">
        <v>62</v>
      </c>
      <c r="X92" s="71" t="s">
        <v>62</v>
      </c>
      <c r="Y92" s="71" t="s">
        <v>62</v>
      </c>
      <c r="Z92" s="71" t="s">
        <v>62</v>
      </c>
      <c r="AA92" s="71">
        <v>40</v>
      </c>
      <c r="AB92" s="71">
        <v>95</v>
      </c>
      <c r="AC92" s="71" t="s">
        <v>62</v>
      </c>
      <c r="AD92" s="71">
        <v>120</v>
      </c>
      <c r="AE92" s="71">
        <v>1</v>
      </c>
      <c r="AF92" s="72">
        <v>2</v>
      </c>
      <c r="AG92" s="72">
        <v>1.3775278409721983</v>
      </c>
      <c r="AH92" s="72">
        <v>0.23467965127205004</v>
      </c>
      <c r="AI92" s="72">
        <v>0.12210600000000001</v>
      </c>
      <c r="AJ92" s="72">
        <v>0.36287898568765442</v>
      </c>
      <c r="AK92" s="72">
        <v>0</v>
      </c>
      <c r="AL92" s="73">
        <v>0</v>
      </c>
      <c r="AM92" s="60"/>
    </row>
    <row r="93" spans="1:39" ht="15.75" customHeight="1" thickBot="1" x14ac:dyDescent="0.4">
      <c r="A93" s="62" t="s">
        <v>244</v>
      </c>
      <c r="B93" s="63" t="s">
        <v>245</v>
      </c>
      <c r="C93" s="63" t="s">
        <v>245</v>
      </c>
      <c r="D93" s="64" t="s">
        <v>246</v>
      </c>
      <c r="E93" s="75">
        <v>439622</v>
      </c>
      <c r="F93" s="74" t="s">
        <v>62</v>
      </c>
      <c r="G93" s="66" t="str">
        <f t="shared" si="11"/>
        <v>Yes</v>
      </c>
      <c r="H93" s="67">
        <f t="shared" si="13"/>
        <v>6.073399420411171</v>
      </c>
      <c r="I93" s="68">
        <f t="shared" si="12"/>
        <v>2670</v>
      </c>
      <c r="J93" s="69" t="str">
        <f t="shared" si="16"/>
        <v>Wave Money</v>
      </c>
      <c r="K93" s="69" t="str">
        <f t="shared" si="14"/>
        <v>Mytel Wallet</v>
      </c>
      <c r="L93" s="69" t="str">
        <f t="shared" si="15"/>
        <v>M-Pitesan</v>
      </c>
      <c r="M93" s="71" t="s">
        <v>62</v>
      </c>
      <c r="N93" s="56">
        <v>3</v>
      </c>
      <c r="O93" s="71">
        <v>1</v>
      </c>
      <c r="P93" s="71">
        <v>8</v>
      </c>
      <c r="Q93" s="71">
        <v>2</v>
      </c>
      <c r="R93" s="71">
        <v>1</v>
      </c>
      <c r="S93" s="71" t="s">
        <v>62</v>
      </c>
      <c r="T93" s="71">
        <v>1</v>
      </c>
      <c r="U93" s="71">
        <v>3</v>
      </c>
      <c r="V93" s="71" t="s">
        <v>62</v>
      </c>
      <c r="W93" s="71" t="s">
        <v>62</v>
      </c>
      <c r="X93" s="71" t="s">
        <v>62</v>
      </c>
      <c r="Y93" s="71" t="s">
        <v>62</v>
      </c>
      <c r="Z93" s="71">
        <v>456</v>
      </c>
      <c r="AA93" s="71">
        <v>540</v>
      </c>
      <c r="AB93" s="71">
        <v>584</v>
      </c>
      <c r="AC93" s="71">
        <v>41</v>
      </c>
      <c r="AD93" s="71">
        <v>1028</v>
      </c>
      <c r="AE93" s="71">
        <v>2</v>
      </c>
      <c r="AF93" s="72">
        <v>0</v>
      </c>
      <c r="AG93" s="72">
        <v>4.5489307584421717</v>
      </c>
      <c r="AH93" s="72">
        <v>0.49026683323267872</v>
      </c>
      <c r="AI93" s="72">
        <v>1.1135999699999999</v>
      </c>
      <c r="AJ93" s="72">
        <v>5.9878676001773101</v>
      </c>
      <c r="AK93" s="72">
        <v>2.1444467044394577E-2</v>
      </c>
      <c r="AL93" s="73">
        <v>0</v>
      </c>
      <c r="AM93" s="60"/>
    </row>
    <row r="94" spans="1:39" ht="15.75" customHeight="1" thickBot="1" x14ac:dyDescent="0.4">
      <c r="A94" s="62" t="s">
        <v>244</v>
      </c>
      <c r="B94" s="63" t="s">
        <v>245</v>
      </c>
      <c r="C94" s="63" t="s">
        <v>247</v>
      </c>
      <c r="D94" s="64" t="s">
        <v>248</v>
      </c>
      <c r="E94" s="75">
        <v>165738</v>
      </c>
      <c r="F94" s="74" t="s">
        <v>62</v>
      </c>
      <c r="G94" s="66" t="str">
        <f t="shared" si="11"/>
        <v>Yes</v>
      </c>
      <c r="H94" s="67">
        <f t="shared" si="13"/>
        <v>1.381698825857679</v>
      </c>
      <c r="I94" s="68">
        <f t="shared" si="12"/>
        <v>229</v>
      </c>
      <c r="J94" s="69" t="str">
        <f t="shared" si="16"/>
        <v>Wave Money</v>
      </c>
      <c r="K94" s="69" t="str">
        <f t="shared" si="14"/>
        <v>Mytel Wallet</v>
      </c>
      <c r="L94" s="69" t="str">
        <f t="shared" si="15"/>
        <v>M-Pitesan</v>
      </c>
      <c r="M94" s="71" t="s">
        <v>62</v>
      </c>
      <c r="N94" s="56" t="s">
        <v>62</v>
      </c>
      <c r="O94" s="71" t="s">
        <v>62</v>
      </c>
      <c r="P94" s="71" t="s">
        <v>62</v>
      </c>
      <c r="Q94" s="71">
        <v>1</v>
      </c>
      <c r="R94" s="71" t="s">
        <v>62</v>
      </c>
      <c r="S94" s="71" t="s">
        <v>62</v>
      </c>
      <c r="T94" s="71">
        <v>1</v>
      </c>
      <c r="U94" s="71" t="s">
        <v>62</v>
      </c>
      <c r="V94" s="71" t="s">
        <v>62</v>
      </c>
      <c r="W94" s="71" t="s">
        <v>62</v>
      </c>
      <c r="X94" s="71" t="s">
        <v>62</v>
      </c>
      <c r="Y94" s="71" t="s">
        <v>62</v>
      </c>
      <c r="Z94" s="71" t="s">
        <v>62</v>
      </c>
      <c r="AA94" s="71">
        <v>18</v>
      </c>
      <c r="AB94" s="71">
        <v>61</v>
      </c>
      <c r="AC94" s="71">
        <v>12</v>
      </c>
      <c r="AD94" s="71">
        <v>135</v>
      </c>
      <c r="AE94" s="71">
        <v>1</v>
      </c>
      <c r="AF94" s="72">
        <v>2</v>
      </c>
      <c r="AG94" s="72">
        <v>3.6061246824852784</v>
      </c>
      <c r="AH94" s="72">
        <v>4.9046544135475232</v>
      </c>
      <c r="AI94" s="72">
        <v>10</v>
      </c>
      <c r="AJ94" s="72">
        <v>0.89748182872549087</v>
      </c>
      <c r="AK94" s="72">
        <v>0</v>
      </c>
      <c r="AL94" s="73">
        <v>0</v>
      </c>
      <c r="AM94" s="60"/>
    </row>
    <row r="95" spans="1:39" ht="15.75" customHeight="1" thickBot="1" x14ac:dyDescent="0.4">
      <c r="A95" s="62" t="s">
        <v>244</v>
      </c>
      <c r="B95" s="63" t="s">
        <v>245</v>
      </c>
      <c r="C95" s="63" t="s">
        <v>249</v>
      </c>
      <c r="D95" s="64" t="s">
        <v>250</v>
      </c>
      <c r="E95" s="75">
        <v>217604</v>
      </c>
      <c r="F95" s="74" t="s">
        <v>62</v>
      </c>
      <c r="G95" s="66" t="str">
        <f t="shared" si="11"/>
        <v>Yes</v>
      </c>
      <c r="H95" s="67">
        <f t="shared" si="13"/>
        <v>1.2821455487950588</v>
      </c>
      <c r="I95" s="68">
        <f t="shared" si="12"/>
        <v>279</v>
      </c>
      <c r="J95" s="69" t="str">
        <f t="shared" si="16"/>
        <v>M-Pitesan</v>
      </c>
      <c r="K95" s="69" t="str">
        <f t="shared" si="14"/>
        <v>Wave Money</v>
      </c>
      <c r="L95" s="69" t="str">
        <f t="shared" si="15"/>
        <v>Mytel Wallet</v>
      </c>
      <c r="M95" s="71" t="s">
        <v>62</v>
      </c>
      <c r="N95" s="56" t="s">
        <v>62</v>
      </c>
      <c r="O95" s="71" t="s">
        <v>62</v>
      </c>
      <c r="P95" s="71" t="s">
        <v>62</v>
      </c>
      <c r="Q95" s="71">
        <v>1</v>
      </c>
      <c r="R95" s="71" t="s">
        <v>62</v>
      </c>
      <c r="S95" s="71" t="s">
        <v>62</v>
      </c>
      <c r="T95" s="71">
        <v>1</v>
      </c>
      <c r="U95" s="71" t="s">
        <v>62</v>
      </c>
      <c r="V95" s="71" t="s">
        <v>62</v>
      </c>
      <c r="W95" s="71" t="s">
        <v>62</v>
      </c>
      <c r="X95" s="71" t="s">
        <v>62</v>
      </c>
      <c r="Y95" s="71" t="s">
        <v>62</v>
      </c>
      <c r="Z95" s="71" t="s">
        <v>62</v>
      </c>
      <c r="AA95" s="71">
        <v>113</v>
      </c>
      <c r="AB95" s="71">
        <v>61</v>
      </c>
      <c r="AC95" s="71">
        <v>12</v>
      </c>
      <c r="AD95" s="71">
        <v>90</v>
      </c>
      <c r="AE95" s="71">
        <v>1</v>
      </c>
      <c r="AF95" s="72">
        <v>2</v>
      </c>
      <c r="AG95" s="72">
        <v>4.1224527772483208</v>
      </c>
      <c r="AH95" s="72">
        <v>5.4920779245945086</v>
      </c>
      <c r="AI95" s="72">
        <v>2.7497999200000001</v>
      </c>
      <c r="AJ95" s="72">
        <v>2.0946302897081059</v>
      </c>
      <c r="AK95" s="72">
        <v>0</v>
      </c>
      <c r="AL95" s="73">
        <v>0</v>
      </c>
      <c r="AM95" s="60"/>
    </row>
    <row r="96" spans="1:39" ht="15.75" customHeight="1" thickBot="1" x14ac:dyDescent="0.4">
      <c r="A96" s="62" t="s">
        <v>244</v>
      </c>
      <c r="B96" s="63" t="s">
        <v>245</v>
      </c>
      <c r="C96" s="63" t="s">
        <v>251</v>
      </c>
      <c r="D96" s="64" t="s">
        <v>252</v>
      </c>
      <c r="E96" s="75">
        <v>203656</v>
      </c>
      <c r="F96" s="74" t="s">
        <v>62</v>
      </c>
      <c r="G96" s="66" t="str">
        <f t="shared" si="11"/>
        <v>Yes</v>
      </c>
      <c r="H96" s="67">
        <f t="shared" si="13"/>
        <v>2.3372746199473622</v>
      </c>
      <c r="I96" s="68">
        <f t="shared" si="12"/>
        <v>476</v>
      </c>
      <c r="J96" s="69" t="str">
        <f t="shared" si="16"/>
        <v>Wave Money</v>
      </c>
      <c r="K96" s="69" t="str">
        <f t="shared" si="14"/>
        <v>M-Pitesan</v>
      </c>
      <c r="L96" s="69" t="str">
        <f t="shared" si="15"/>
        <v>M-Pitesan</v>
      </c>
      <c r="M96" s="71" t="s">
        <v>62</v>
      </c>
      <c r="N96" s="56" t="s">
        <v>62</v>
      </c>
      <c r="O96" s="71" t="s">
        <v>62</v>
      </c>
      <c r="P96" s="71">
        <v>2</v>
      </c>
      <c r="Q96" s="71">
        <v>1</v>
      </c>
      <c r="R96" s="71" t="s">
        <v>62</v>
      </c>
      <c r="S96" s="71" t="s">
        <v>62</v>
      </c>
      <c r="T96" s="71" t="s">
        <v>62</v>
      </c>
      <c r="U96" s="71">
        <v>1</v>
      </c>
      <c r="V96" s="71" t="s">
        <v>62</v>
      </c>
      <c r="W96" s="71">
        <v>1</v>
      </c>
      <c r="X96" s="71" t="s">
        <v>62</v>
      </c>
      <c r="Y96" s="71" t="s">
        <v>62</v>
      </c>
      <c r="Z96" s="71">
        <v>87</v>
      </c>
      <c r="AA96" s="71">
        <v>107</v>
      </c>
      <c r="AB96" s="71">
        <v>107</v>
      </c>
      <c r="AC96" s="71">
        <v>32</v>
      </c>
      <c r="AD96" s="71">
        <v>137</v>
      </c>
      <c r="AE96" s="71">
        <v>1</v>
      </c>
      <c r="AF96" s="72">
        <v>0</v>
      </c>
      <c r="AG96" s="72">
        <v>2.8152255627394229</v>
      </c>
      <c r="AH96" s="72">
        <v>4.7638307878123971</v>
      </c>
      <c r="AI96" s="72">
        <v>3.8974998499999995</v>
      </c>
      <c r="AJ96" s="72">
        <v>1.7280472179884994</v>
      </c>
      <c r="AK96" s="72">
        <v>0</v>
      </c>
      <c r="AL96" s="73">
        <v>0</v>
      </c>
      <c r="AM96" s="60"/>
    </row>
    <row r="97" spans="1:39" ht="15.75" customHeight="1" thickBot="1" x14ac:dyDescent="0.4">
      <c r="A97" s="62" t="s">
        <v>244</v>
      </c>
      <c r="B97" s="63" t="s">
        <v>245</v>
      </c>
      <c r="C97" s="63" t="s">
        <v>253</v>
      </c>
      <c r="D97" s="64" t="s">
        <v>254</v>
      </c>
      <c r="E97" s="75">
        <v>219293</v>
      </c>
      <c r="F97" s="74" t="s">
        <v>62</v>
      </c>
      <c r="G97" s="66" t="str">
        <f t="shared" si="11"/>
        <v>Yes</v>
      </c>
      <c r="H97" s="67">
        <f t="shared" si="13"/>
        <v>4.0584970792501354</v>
      </c>
      <c r="I97" s="68">
        <f t="shared" si="12"/>
        <v>890</v>
      </c>
      <c r="J97" s="69" t="str">
        <f t="shared" si="16"/>
        <v>Wave Money</v>
      </c>
      <c r="K97" s="69" t="str">
        <f t="shared" si="14"/>
        <v>Mytel Wallet</v>
      </c>
      <c r="L97" s="69" t="str">
        <f t="shared" si="15"/>
        <v>M-Pitesan</v>
      </c>
      <c r="M97" s="71">
        <v>1</v>
      </c>
      <c r="N97" s="56">
        <v>1</v>
      </c>
      <c r="O97" s="71">
        <v>2</v>
      </c>
      <c r="P97" s="71">
        <v>1</v>
      </c>
      <c r="Q97" s="71">
        <v>1</v>
      </c>
      <c r="R97" s="71">
        <v>1</v>
      </c>
      <c r="S97" s="71" t="s">
        <v>62</v>
      </c>
      <c r="T97" s="71" t="s">
        <v>62</v>
      </c>
      <c r="U97" s="71">
        <v>1</v>
      </c>
      <c r="V97" s="71" t="s">
        <v>62</v>
      </c>
      <c r="W97" s="71">
        <v>1</v>
      </c>
      <c r="X97" s="71" t="s">
        <v>62</v>
      </c>
      <c r="Y97" s="71" t="s">
        <v>62</v>
      </c>
      <c r="Z97" s="71">
        <v>124</v>
      </c>
      <c r="AA97" s="71">
        <v>184</v>
      </c>
      <c r="AB97" s="71">
        <v>257</v>
      </c>
      <c r="AC97" s="71">
        <v>20</v>
      </c>
      <c r="AD97" s="71">
        <v>295</v>
      </c>
      <c r="AE97" s="71">
        <v>1</v>
      </c>
      <c r="AF97" s="72">
        <v>0</v>
      </c>
      <c r="AG97" s="72">
        <v>2.3871217213912383</v>
      </c>
      <c r="AH97" s="72">
        <v>0.65068315021038248</v>
      </c>
      <c r="AI97" s="72">
        <v>5.1869800599999998</v>
      </c>
      <c r="AJ97" s="72">
        <v>1.946223957542673</v>
      </c>
      <c r="AK97" s="72">
        <v>0</v>
      </c>
      <c r="AL97" s="73">
        <v>0</v>
      </c>
      <c r="AM97" s="60"/>
    </row>
    <row r="98" spans="1:39" ht="15.75" customHeight="1" thickBot="1" x14ac:dyDescent="0.4">
      <c r="A98" s="62" t="s">
        <v>244</v>
      </c>
      <c r="B98" s="63" t="s">
        <v>245</v>
      </c>
      <c r="C98" s="63" t="s">
        <v>255</v>
      </c>
      <c r="D98" s="64" t="s">
        <v>256</v>
      </c>
      <c r="E98" s="75">
        <v>264919</v>
      </c>
      <c r="F98" s="74" t="s">
        <v>62</v>
      </c>
      <c r="G98" s="66" t="str">
        <f t="shared" si="11"/>
        <v>Yes</v>
      </c>
      <c r="H98" s="67">
        <f t="shared" si="13"/>
        <v>3.4727595982168133</v>
      </c>
      <c r="I98" s="68">
        <f t="shared" si="12"/>
        <v>920</v>
      </c>
      <c r="J98" s="69" t="str">
        <f t="shared" si="16"/>
        <v>Wave Money</v>
      </c>
      <c r="K98" s="69" t="str">
        <f t="shared" si="14"/>
        <v>M-Pitesan</v>
      </c>
      <c r="L98" s="69" t="str">
        <f t="shared" si="15"/>
        <v>Mytel Wallet</v>
      </c>
      <c r="M98" s="71">
        <v>1</v>
      </c>
      <c r="N98" s="56">
        <v>1</v>
      </c>
      <c r="O98" s="71" t="s">
        <v>62</v>
      </c>
      <c r="P98" s="71" t="s">
        <v>62</v>
      </c>
      <c r="Q98" s="71">
        <v>1</v>
      </c>
      <c r="R98" s="71" t="s">
        <v>62</v>
      </c>
      <c r="S98" s="71" t="s">
        <v>62</v>
      </c>
      <c r="T98" s="71" t="s">
        <v>62</v>
      </c>
      <c r="U98" s="71">
        <v>1</v>
      </c>
      <c r="V98" s="71" t="s">
        <v>62</v>
      </c>
      <c r="W98" s="71" t="s">
        <v>62</v>
      </c>
      <c r="X98" s="71" t="s">
        <v>62</v>
      </c>
      <c r="Y98" s="71" t="s">
        <v>62</v>
      </c>
      <c r="Z98" s="71" t="s">
        <v>62</v>
      </c>
      <c r="AA98" s="71">
        <v>210</v>
      </c>
      <c r="AB98" s="71">
        <v>180</v>
      </c>
      <c r="AC98" s="71">
        <v>5</v>
      </c>
      <c r="AD98" s="71">
        <v>520</v>
      </c>
      <c r="AE98" s="71">
        <v>1</v>
      </c>
      <c r="AF98" s="72">
        <v>0</v>
      </c>
      <c r="AG98" s="72">
        <v>5.0567474401489658</v>
      </c>
      <c r="AH98" s="72">
        <v>0</v>
      </c>
      <c r="AI98" s="72">
        <v>0.82719001999999986</v>
      </c>
      <c r="AJ98" s="72">
        <v>2.8083651621600287</v>
      </c>
      <c r="AK98" s="72">
        <v>0.10722173478049728</v>
      </c>
      <c r="AL98" s="73">
        <v>0</v>
      </c>
      <c r="AM98" s="60"/>
    </row>
    <row r="99" spans="1:39" ht="15.75" customHeight="1" thickBot="1" x14ac:dyDescent="0.4">
      <c r="A99" s="62" t="s">
        <v>244</v>
      </c>
      <c r="B99" s="63" t="s">
        <v>245</v>
      </c>
      <c r="C99" s="63" t="s">
        <v>257</v>
      </c>
      <c r="D99" s="64" t="s">
        <v>258</v>
      </c>
      <c r="E99" s="75">
        <v>211770</v>
      </c>
      <c r="F99" s="74" t="s">
        <v>62</v>
      </c>
      <c r="G99" s="66" t="str">
        <f t="shared" si="11"/>
        <v>Yes</v>
      </c>
      <c r="H99" s="67">
        <f t="shared" si="13"/>
        <v>3.4329697313122725</v>
      </c>
      <c r="I99" s="68">
        <f t="shared" si="12"/>
        <v>727</v>
      </c>
      <c r="J99" s="69" t="str">
        <f t="shared" si="16"/>
        <v>Wave Money</v>
      </c>
      <c r="K99" s="69" t="str">
        <f t="shared" si="14"/>
        <v>M-Pitesan</v>
      </c>
      <c r="L99" s="69" t="str">
        <f t="shared" si="15"/>
        <v>KBZ Pay</v>
      </c>
      <c r="M99" s="71" t="s">
        <v>62</v>
      </c>
      <c r="N99" s="56">
        <v>1</v>
      </c>
      <c r="O99" s="71" t="s">
        <v>62</v>
      </c>
      <c r="P99" s="71">
        <v>1</v>
      </c>
      <c r="Q99" s="71">
        <v>1</v>
      </c>
      <c r="R99" s="71" t="s">
        <v>62</v>
      </c>
      <c r="S99" s="71" t="s">
        <v>62</v>
      </c>
      <c r="T99" s="71" t="s">
        <v>62</v>
      </c>
      <c r="U99" s="71">
        <v>1</v>
      </c>
      <c r="V99" s="71" t="s">
        <v>62</v>
      </c>
      <c r="W99" s="71" t="s">
        <v>62</v>
      </c>
      <c r="X99" s="71" t="s">
        <v>62</v>
      </c>
      <c r="Y99" s="71" t="s">
        <v>62</v>
      </c>
      <c r="Z99" s="71">
        <v>141</v>
      </c>
      <c r="AA99" s="71">
        <v>179</v>
      </c>
      <c r="AB99" s="71">
        <v>83</v>
      </c>
      <c r="AC99" s="71">
        <v>32</v>
      </c>
      <c r="AD99" s="71">
        <v>287</v>
      </c>
      <c r="AE99" s="71">
        <v>1</v>
      </c>
      <c r="AF99" s="72">
        <v>0</v>
      </c>
      <c r="AG99" s="72">
        <v>7.235000360521183</v>
      </c>
      <c r="AH99" s="72">
        <v>1.3553393995410867</v>
      </c>
      <c r="AI99" s="72">
        <v>2.9342599900000002</v>
      </c>
      <c r="AJ99" s="72">
        <v>1.7791757497738079</v>
      </c>
      <c r="AK99" s="72">
        <v>0</v>
      </c>
      <c r="AL99" s="73">
        <v>0</v>
      </c>
      <c r="AM99" s="60"/>
    </row>
    <row r="100" spans="1:39" ht="15.75" customHeight="1" thickBot="1" x14ac:dyDescent="0.4">
      <c r="A100" s="62" t="s">
        <v>244</v>
      </c>
      <c r="B100" s="63" t="s">
        <v>245</v>
      </c>
      <c r="C100" s="63" t="s">
        <v>259</v>
      </c>
      <c r="D100" s="64" t="s">
        <v>260</v>
      </c>
      <c r="E100" s="75">
        <v>95478</v>
      </c>
      <c r="F100" s="74" t="s">
        <v>62</v>
      </c>
      <c r="G100" s="66" t="str">
        <f t="shared" si="11"/>
        <v>Yes</v>
      </c>
      <c r="H100" s="67">
        <f t="shared" si="13"/>
        <v>2.7755084941033537</v>
      </c>
      <c r="I100" s="68">
        <f t="shared" si="12"/>
        <v>265</v>
      </c>
      <c r="J100" s="69" t="str">
        <f t="shared" si="16"/>
        <v>Wave Money</v>
      </c>
      <c r="K100" s="69" t="str">
        <f t="shared" si="14"/>
        <v>Mytel Wallet</v>
      </c>
      <c r="L100" s="69" t="str">
        <f t="shared" si="15"/>
        <v>M-Pitesan</v>
      </c>
      <c r="M100" s="71" t="s">
        <v>62</v>
      </c>
      <c r="N100" s="56" t="s">
        <v>62</v>
      </c>
      <c r="O100" s="71" t="s">
        <v>62</v>
      </c>
      <c r="P100" s="71" t="s">
        <v>62</v>
      </c>
      <c r="Q100" s="71">
        <v>1</v>
      </c>
      <c r="R100" s="71" t="s">
        <v>62</v>
      </c>
      <c r="S100" s="71" t="s">
        <v>62</v>
      </c>
      <c r="T100" s="71" t="s">
        <v>62</v>
      </c>
      <c r="U100" s="71" t="s">
        <v>62</v>
      </c>
      <c r="V100" s="71" t="s">
        <v>62</v>
      </c>
      <c r="W100" s="71" t="s">
        <v>62</v>
      </c>
      <c r="X100" s="71" t="s">
        <v>62</v>
      </c>
      <c r="Y100" s="71" t="s">
        <v>62</v>
      </c>
      <c r="Z100" s="71" t="s">
        <v>62</v>
      </c>
      <c r="AA100" s="71">
        <v>47</v>
      </c>
      <c r="AB100" s="71">
        <v>68</v>
      </c>
      <c r="AC100" s="71">
        <v>13</v>
      </c>
      <c r="AD100" s="71">
        <v>135</v>
      </c>
      <c r="AE100" s="71">
        <v>1</v>
      </c>
      <c r="AF100" s="72">
        <v>0</v>
      </c>
      <c r="AG100" s="72">
        <v>0</v>
      </c>
      <c r="AH100" s="72">
        <v>8.9051587708218458E-2</v>
      </c>
      <c r="AI100" s="72">
        <v>1.43622999</v>
      </c>
      <c r="AJ100" s="72">
        <v>0.50351280945817112</v>
      </c>
      <c r="AK100" s="72">
        <v>0</v>
      </c>
      <c r="AL100" s="73">
        <v>0</v>
      </c>
      <c r="AM100" s="60"/>
    </row>
    <row r="101" spans="1:39" ht="15.75" customHeight="1" thickBot="1" x14ac:dyDescent="0.4">
      <c r="A101" s="62" t="s">
        <v>244</v>
      </c>
      <c r="B101" s="63" t="s">
        <v>261</v>
      </c>
      <c r="C101" s="63" t="s">
        <v>261</v>
      </c>
      <c r="D101" s="64" t="s">
        <v>262</v>
      </c>
      <c r="E101" s="75">
        <v>245036</v>
      </c>
      <c r="F101" s="74" t="s">
        <v>62</v>
      </c>
      <c r="G101" s="66" t="str">
        <f t="shared" si="11"/>
        <v>Yes</v>
      </c>
      <c r="H101" s="67">
        <f t="shared" si="13"/>
        <v>8.4436572585252776</v>
      </c>
      <c r="I101" s="68">
        <f t="shared" si="12"/>
        <v>2069</v>
      </c>
      <c r="J101" s="69" t="str">
        <f t="shared" si="16"/>
        <v>Wave Money</v>
      </c>
      <c r="K101" s="69" t="str">
        <f t="shared" si="14"/>
        <v>KBZ Pay</v>
      </c>
      <c r="L101" s="69" t="str">
        <f t="shared" si="15"/>
        <v>Mytel Wallet</v>
      </c>
      <c r="M101" s="71">
        <v>2</v>
      </c>
      <c r="N101" s="56">
        <v>4</v>
      </c>
      <c r="O101" s="71">
        <v>2</v>
      </c>
      <c r="P101" s="71">
        <v>3</v>
      </c>
      <c r="Q101" s="71">
        <v>1</v>
      </c>
      <c r="R101" s="71">
        <v>1</v>
      </c>
      <c r="S101" s="71" t="s">
        <v>62</v>
      </c>
      <c r="T101" s="71" t="s">
        <v>62</v>
      </c>
      <c r="U101" s="71">
        <v>1</v>
      </c>
      <c r="V101" s="71" t="s">
        <v>62</v>
      </c>
      <c r="W101" s="71" t="s">
        <v>62</v>
      </c>
      <c r="X101" s="71" t="s">
        <v>62</v>
      </c>
      <c r="Y101" s="71" t="s">
        <v>62</v>
      </c>
      <c r="Z101" s="71">
        <v>441</v>
      </c>
      <c r="AA101" s="71">
        <v>258</v>
      </c>
      <c r="AB101" s="71">
        <v>388</v>
      </c>
      <c r="AC101" s="71">
        <v>64</v>
      </c>
      <c r="AD101" s="71">
        <v>903</v>
      </c>
      <c r="AE101" s="71">
        <v>1</v>
      </c>
      <c r="AF101" s="72">
        <v>0</v>
      </c>
      <c r="AG101" s="72">
        <v>4.9277692294868967</v>
      </c>
      <c r="AH101" s="72">
        <v>0</v>
      </c>
      <c r="AI101" s="72">
        <v>0.84999704000000009</v>
      </c>
      <c r="AJ101" s="72">
        <v>3.5826405882817292</v>
      </c>
      <c r="AK101" s="72">
        <v>0</v>
      </c>
      <c r="AL101" s="73">
        <v>0</v>
      </c>
      <c r="AM101" s="60"/>
    </row>
    <row r="102" spans="1:39" ht="15.75" customHeight="1" thickBot="1" x14ac:dyDescent="0.4">
      <c r="A102" s="62" t="s">
        <v>244</v>
      </c>
      <c r="B102" s="63" t="s">
        <v>261</v>
      </c>
      <c r="C102" s="63" t="s">
        <v>263</v>
      </c>
      <c r="D102" s="64" t="s">
        <v>264</v>
      </c>
      <c r="E102" s="75">
        <v>215019</v>
      </c>
      <c r="F102" s="74" t="s">
        <v>62</v>
      </c>
      <c r="G102" s="66" t="str">
        <f t="shared" si="11"/>
        <v>Yes</v>
      </c>
      <c r="H102" s="67">
        <f t="shared" si="13"/>
        <v>3.143908212762593</v>
      </c>
      <c r="I102" s="68">
        <f t="shared" si="12"/>
        <v>676</v>
      </c>
      <c r="J102" s="69" t="str">
        <f t="shared" si="16"/>
        <v>Mytel Wallet</v>
      </c>
      <c r="K102" s="69" t="str">
        <f t="shared" si="14"/>
        <v>M-Pitesan</v>
      </c>
      <c r="L102" s="69" t="str">
        <f t="shared" si="15"/>
        <v>KBZ Pay</v>
      </c>
      <c r="M102" s="71" t="s">
        <v>62</v>
      </c>
      <c r="N102" s="56">
        <v>1</v>
      </c>
      <c r="O102" s="71" t="s">
        <v>62</v>
      </c>
      <c r="P102" s="71">
        <v>1</v>
      </c>
      <c r="Q102" s="71">
        <v>1</v>
      </c>
      <c r="R102" s="71" t="s">
        <v>62</v>
      </c>
      <c r="S102" s="71" t="s">
        <v>62</v>
      </c>
      <c r="T102" s="71" t="s">
        <v>62</v>
      </c>
      <c r="U102" s="71">
        <v>1</v>
      </c>
      <c r="V102" s="71" t="s">
        <v>62</v>
      </c>
      <c r="W102" s="71" t="s">
        <v>62</v>
      </c>
      <c r="X102" s="71" t="s">
        <v>62</v>
      </c>
      <c r="Y102" s="71" t="s">
        <v>62</v>
      </c>
      <c r="Z102" s="71">
        <v>146</v>
      </c>
      <c r="AA102" s="71">
        <v>153</v>
      </c>
      <c r="AB102" s="71">
        <v>193</v>
      </c>
      <c r="AC102" s="71">
        <v>51</v>
      </c>
      <c r="AD102" s="71">
        <v>128</v>
      </c>
      <c r="AE102" s="71">
        <v>1</v>
      </c>
      <c r="AF102" s="72">
        <v>0</v>
      </c>
      <c r="AG102" s="72">
        <v>5.256554506082967</v>
      </c>
      <c r="AH102" s="72">
        <v>0</v>
      </c>
      <c r="AI102" s="72">
        <v>0.5565949899999999</v>
      </c>
      <c r="AJ102" s="72">
        <v>3.2047023675789243</v>
      </c>
      <c r="AK102" s="72">
        <v>0</v>
      </c>
      <c r="AL102" s="73">
        <v>0</v>
      </c>
      <c r="AM102" s="60"/>
    </row>
    <row r="103" spans="1:39" ht="15.75" customHeight="1" thickBot="1" x14ac:dyDescent="0.4">
      <c r="A103" s="62" t="s">
        <v>244</v>
      </c>
      <c r="B103" s="63" t="s">
        <v>261</v>
      </c>
      <c r="C103" s="63" t="s">
        <v>265</v>
      </c>
      <c r="D103" s="64" t="s">
        <v>266</v>
      </c>
      <c r="E103" s="75">
        <v>123000</v>
      </c>
      <c r="F103" s="74" t="s">
        <v>62</v>
      </c>
      <c r="G103" s="66" t="str">
        <f t="shared" si="11"/>
        <v>Yes</v>
      </c>
      <c r="H103" s="67">
        <f t="shared" si="13"/>
        <v>1.5934959349593496</v>
      </c>
      <c r="I103" s="68">
        <f t="shared" si="12"/>
        <v>196</v>
      </c>
      <c r="J103" s="69" t="str">
        <f t="shared" si="16"/>
        <v>Mytel Wallet</v>
      </c>
      <c r="K103" s="69" t="str">
        <f t="shared" si="14"/>
        <v>M-Pitesan</v>
      </c>
      <c r="L103" s="69" t="str">
        <f t="shared" si="15"/>
        <v>M-Pitesan</v>
      </c>
      <c r="M103" s="71" t="s">
        <v>62</v>
      </c>
      <c r="N103" s="56" t="s">
        <v>62</v>
      </c>
      <c r="O103" s="71" t="s">
        <v>62</v>
      </c>
      <c r="P103" s="71" t="s">
        <v>62</v>
      </c>
      <c r="Q103" s="71">
        <v>1</v>
      </c>
      <c r="R103" s="71" t="s">
        <v>62</v>
      </c>
      <c r="S103" s="71" t="s">
        <v>62</v>
      </c>
      <c r="T103" s="71" t="s">
        <v>62</v>
      </c>
      <c r="U103" s="71" t="s">
        <v>62</v>
      </c>
      <c r="V103" s="71" t="s">
        <v>62</v>
      </c>
      <c r="W103" s="71" t="s">
        <v>62</v>
      </c>
      <c r="X103" s="71" t="s">
        <v>62</v>
      </c>
      <c r="Y103" s="71" t="s">
        <v>62</v>
      </c>
      <c r="Z103" s="71" t="s">
        <v>62</v>
      </c>
      <c r="AA103" s="71">
        <v>25</v>
      </c>
      <c r="AB103" s="71">
        <v>144</v>
      </c>
      <c r="AC103" s="71" t="s">
        <v>62</v>
      </c>
      <c r="AD103" s="71">
        <v>25</v>
      </c>
      <c r="AE103" s="71">
        <v>1</v>
      </c>
      <c r="AF103" s="72">
        <v>0</v>
      </c>
      <c r="AG103" s="72">
        <v>0.10915607313498582</v>
      </c>
      <c r="AH103" s="72">
        <v>0</v>
      </c>
      <c r="AI103" s="72">
        <v>1.15889997</v>
      </c>
      <c r="AJ103" s="72">
        <v>0.96585561351202009</v>
      </c>
      <c r="AK103" s="72">
        <v>0</v>
      </c>
      <c r="AL103" s="73">
        <v>0</v>
      </c>
      <c r="AM103" s="60"/>
    </row>
    <row r="104" spans="1:39" ht="15.75" customHeight="1" thickBot="1" x14ac:dyDescent="0.4">
      <c r="A104" s="62" t="s">
        <v>244</v>
      </c>
      <c r="B104" s="63" t="s">
        <v>261</v>
      </c>
      <c r="C104" s="63" t="s">
        <v>267</v>
      </c>
      <c r="D104" s="64" t="s">
        <v>268</v>
      </c>
      <c r="E104" s="75">
        <v>270315</v>
      </c>
      <c r="F104" s="74" t="s">
        <v>62</v>
      </c>
      <c r="G104" s="66" t="str">
        <f t="shared" si="11"/>
        <v>Yes</v>
      </c>
      <c r="H104" s="67">
        <f t="shared" si="13"/>
        <v>4.0582283632058891</v>
      </c>
      <c r="I104" s="68">
        <f t="shared" si="12"/>
        <v>1097</v>
      </c>
      <c r="J104" s="69" t="str">
        <f t="shared" si="16"/>
        <v>Wave Money</v>
      </c>
      <c r="K104" s="69" t="str">
        <f t="shared" si="14"/>
        <v>Mytel Wallet</v>
      </c>
      <c r="L104" s="69" t="str">
        <f t="shared" si="15"/>
        <v>M-Pitesan</v>
      </c>
      <c r="M104" s="71">
        <v>1</v>
      </c>
      <c r="N104" s="56">
        <v>1</v>
      </c>
      <c r="O104" s="71">
        <v>1</v>
      </c>
      <c r="P104" s="71">
        <v>1</v>
      </c>
      <c r="Q104" s="71">
        <v>1</v>
      </c>
      <c r="R104" s="71" t="s">
        <v>62</v>
      </c>
      <c r="S104" s="71" t="s">
        <v>62</v>
      </c>
      <c r="T104" s="71" t="s">
        <v>62</v>
      </c>
      <c r="U104" s="71">
        <v>1</v>
      </c>
      <c r="V104" s="71" t="s">
        <v>62</v>
      </c>
      <c r="W104" s="71" t="s">
        <v>62</v>
      </c>
      <c r="X104" s="71" t="s">
        <v>62</v>
      </c>
      <c r="Y104" s="71" t="s">
        <v>62</v>
      </c>
      <c r="Z104" s="71">
        <v>122</v>
      </c>
      <c r="AA104" s="71">
        <v>240</v>
      </c>
      <c r="AB104" s="71">
        <v>298</v>
      </c>
      <c r="AC104" s="71">
        <v>23</v>
      </c>
      <c r="AD104" s="71">
        <v>407</v>
      </c>
      <c r="AE104" s="71">
        <v>1</v>
      </c>
      <c r="AF104" s="72">
        <v>0</v>
      </c>
      <c r="AG104" s="72">
        <v>3.8966495229973352</v>
      </c>
      <c r="AH104" s="72">
        <v>0</v>
      </c>
      <c r="AI104" s="72">
        <v>1.01084003</v>
      </c>
      <c r="AJ104" s="72">
        <v>3.6869622243947466</v>
      </c>
      <c r="AK104" s="72">
        <v>7.9704402662057042E-2</v>
      </c>
      <c r="AL104" s="73">
        <v>0</v>
      </c>
      <c r="AM104" s="60"/>
    </row>
    <row r="105" spans="1:39" ht="15.75" customHeight="1" thickBot="1" x14ac:dyDescent="0.4">
      <c r="A105" s="62" t="s">
        <v>244</v>
      </c>
      <c r="B105" s="63" t="s">
        <v>261</v>
      </c>
      <c r="C105" s="63" t="s">
        <v>269</v>
      </c>
      <c r="D105" s="64" t="s">
        <v>270</v>
      </c>
      <c r="E105" s="75">
        <v>173979</v>
      </c>
      <c r="F105" s="74" t="s">
        <v>62</v>
      </c>
      <c r="G105" s="66" t="str">
        <f t="shared" si="11"/>
        <v>Yes</v>
      </c>
      <c r="H105" s="67">
        <f t="shared" si="13"/>
        <v>1.9025284660792394</v>
      </c>
      <c r="I105" s="68">
        <f t="shared" si="12"/>
        <v>331</v>
      </c>
      <c r="J105" s="69" t="str">
        <f t="shared" si="16"/>
        <v>KBZ Pay</v>
      </c>
      <c r="K105" s="69" t="str">
        <f t="shared" si="14"/>
        <v>Mytel Wallet</v>
      </c>
      <c r="L105" s="69" t="str">
        <f t="shared" si="15"/>
        <v>Wave Money</v>
      </c>
      <c r="M105" s="71" t="s">
        <v>62</v>
      </c>
      <c r="N105" s="56" t="s">
        <v>62</v>
      </c>
      <c r="O105" s="71" t="s">
        <v>62</v>
      </c>
      <c r="P105" s="71" t="s">
        <v>62</v>
      </c>
      <c r="Q105" s="71">
        <v>1</v>
      </c>
      <c r="R105" s="71" t="s">
        <v>62</v>
      </c>
      <c r="S105" s="71" t="s">
        <v>62</v>
      </c>
      <c r="T105" s="71" t="s">
        <v>62</v>
      </c>
      <c r="U105" s="71">
        <v>1</v>
      </c>
      <c r="V105" s="71" t="s">
        <v>62</v>
      </c>
      <c r="W105" s="71" t="s">
        <v>62</v>
      </c>
      <c r="X105" s="71" t="s">
        <v>62</v>
      </c>
      <c r="Y105" s="71" t="s">
        <v>62</v>
      </c>
      <c r="Z105" s="71">
        <v>99</v>
      </c>
      <c r="AA105" s="71">
        <v>48</v>
      </c>
      <c r="AB105" s="71">
        <v>96</v>
      </c>
      <c r="AC105" s="71">
        <v>10</v>
      </c>
      <c r="AD105" s="71">
        <v>75</v>
      </c>
      <c r="AE105" s="71">
        <v>1</v>
      </c>
      <c r="AF105" s="72">
        <v>0</v>
      </c>
      <c r="AG105" s="72">
        <v>4.5570429871801075</v>
      </c>
      <c r="AH105" s="72">
        <v>0</v>
      </c>
      <c r="AI105" s="72">
        <v>0.70563997999999994</v>
      </c>
      <c r="AJ105" s="72">
        <v>2.8254889697175782</v>
      </c>
      <c r="AK105" s="72">
        <v>0</v>
      </c>
      <c r="AL105" s="73">
        <v>0</v>
      </c>
      <c r="AM105" s="60"/>
    </row>
    <row r="106" spans="1:39" ht="15.75" customHeight="1" thickBot="1" x14ac:dyDescent="0.4">
      <c r="A106" s="62" t="s">
        <v>244</v>
      </c>
      <c r="B106" s="63" t="s">
        <v>261</v>
      </c>
      <c r="C106" s="63" t="s">
        <v>271</v>
      </c>
      <c r="D106" s="64" t="s">
        <v>272</v>
      </c>
      <c r="E106" s="75">
        <v>122774</v>
      </c>
      <c r="F106" s="74" t="s">
        <v>62</v>
      </c>
      <c r="G106" s="66" t="str">
        <f t="shared" si="11"/>
        <v>Yes</v>
      </c>
      <c r="H106" s="67">
        <f t="shared" si="13"/>
        <v>1.3602228484858359</v>
      </c>
      <c r="I106" s="68">
        <f t="shared" si="12"/>
        <v>167</v>
      </c>
      <c r="J106" s="69" t="str">
        <f t="shared" si="16"/>
        <v>Mytel Wallet</v>
      </c>
      <c r="K106" s="69" t="str">
        <f t="shared" si="14"/>
        <v>Wave Money</v>
      </c>
      <c r="L106" s="69" t="str">
        <f t="shared" si="15"/>
        <v>M-Pitesan</v>
      </c>
      <c r="M106" s="71" t="s">
        <v>62</v>
      </c>
      <c r="N106" s="56" t="s">
        <v>62</v>
      </c>
      <c r="O106" s="71" t="s">
        <v>62</v>
      </c>
      <c r="P106" s="71" t="s">
        <v>62</v>
      </c>
      <c r="Q106" s="71">
        <v>1</v>
      </c>
      <c r="R106" s="71" t="s">
        <v>62</v>
      </c>
      <c r="S106" s="71" t="s">
        <v>62</v>
      </c>
      <c r="T106" s="71" t="s">
        <v>62</v>
      </c>
      <c r="U106" s="71" t="s">
        <v>62</v>
      </c>
      <c r="V106" s="71" t="s">
        <v>62</v>
      </c>
      <c r="W106" s="71" t="s">
        <v>62</v>
      </c>
      <c r="X106" s="71" t="s">
        <v>62</v>
      </c>
      <c r="Y106" s="71" t="s">
        <v>62</v>
      </c>
      <c r="Z106" s="71" t="s">
        <v>62</v>
      </c>
      <c r="AA106" s="71">
        <v>33</v>
      </c>
      <c r="AB106" s="71">
        <v>86</v>
      </c>
      <c r="AC106" s="71">
        <v>2</v>
      </c>
      <c r="AD106" s="71">
        <v>44</v>
      </c>
      <c r="AE106" s="71">
        <v>1</v>
      </c>
      <c r="AF106" s="72">
        <v>0</v>
      </c>
      <c r="AG106" s="72">
        <v>4.4714212146731915</v>
      </c>
      <c r="AH106" s="72">
        <v>0</v>
      </c>
      <c r="AI106" s="72">
        <v>4.3833801299999999</v>
      </c>
      <c r="AJ106" s="72">
        <v>1.2061961465360724</v>
      </c>
      <c r="AK106" s="72">
        <v>0</v>
      </c>
      <c r="AL106" s="73">
        <v>0</v>
      </c>
      <c r="AM106" s="60"/>
    </row>
    <row r="107" spans="1:39" ht="15.75" customHeight="1" thickBot="1" x14ac:dyDescent="0.4">
      <c r="A107" s="62" t="s">
        <v>273</v>
      </c>
      <c r="B107" s="63" t="s">
        <v>274</v>
      </c>
      <c r="C107" s="63" t="s">
        <v>274</v>
      </c>
      <c r="D107" s="64" t="s">
        <v>275</v>
      </c>
      <c r="E107" s="75">
        <v>227616</v>
      </c>
      <c r="F107" s="74" t="s">
        <v>62</v>
      </c>
      <c r="G107" s="66" t="str">
        <f t="shared" si="11"/>
        <v>Yes</v>
      </c>
      <c r="H107" s="67">
        <f t="shared" si="13"/>
        <v>8.4616195698017727</v>
      </c>
      <c r="I107" s="68">
        <f t="shared" si="12"/>
        <v>1926</v>
      </c>
      <c r="J107" s="69" t="str">
        <f t="shared" si="16"/>
        <v>Wave Money</v>
      </c>
      <c r="K107" s="69" t="str">
        <f t="shared" si="14"/>
        <v>KBZ Pay</v>
      </c>
      <c r="L107" s="69" t="str">
        <f t="shared" si="15"/>
        <v>Mytel Wallet</v>
      </c>
      <c r="M107" s="71">
        <v>2</v>
      </c>
      <c r="N107" s="56">
        <v>1</v>
      </c>
      <c r="O107" s="71">
        <v>3</v>
      </c>
      <c r="P107" s="71">
        <v>5</v>
      </c>
      <c r="Q107" s="71">
        <v>1</v>
      </c>
      <c r="R107" s="71">
        <v>1</v>
      </c>
      <c r="S107" s="71" t="s">
        <v>62</v>
      </c>
      <c r="T107" s="71" t="s">
        <v>62</v>
      </c>
      <c r="U107" s="71">
        <v>1</v>
      </c>
      <c r="V107" s="71" t="s">
        <v>62</v>
      </c>
      <c r="W107" s="71" t="s">
        <v>62</v>
      </c>
      <c r="X107" s="71" t="s">
        <v>62</v>
      </c>
      <c r="Y107" s="71" t="s">
        <v>62</v>
      </c>
      <c r="Z107" s="71">
        <v>537</v>
      </c>
      <c r="AA107" s="71">
        <v>264</v>
      </c>
      <c r="AB107" s="71">
        <v>357</v>
      </c>
      <c r="AC107" s="71">
        <v>25</v>
      </c>
      <c r="AD107" s="71">
        <v>727</v>
      </c>
      <c r="AE107" s="71">
        <v>2</v>
      </c>
      <c r="AF107" s="72">
        <v>0</v>
      </c>
      <c r="AG107" s="72">
        <v>0</v>
      </c>
      <c r="AH107" s="72">
        <v>0</v>
      </c>
      <c r="AI107" s="72">
        <v>0.71164298000000004</v>
      </c>
      <c r="AJ107" s="72">
        <v>2.0603826745930061</v>
      </c>
      <c r="AK107" s="72">
        <v>0</v>
      </c>
      <c r="AL107" s="73">
        <v>0</v>
      </c>
      <c r="AM107" s="60"/>
    </row>
    <row r="108" spans="1:39" ht="15.75" customHeight="1" thickBot="1" x14ac:dyDescent="0.4">
      <c r="A108" s="62" t="s">
        <v>273</v>
      </c>
      <c r="B108" s="63" t="s">
        <v>274</v>
      </c>
      <c r="C108" s="63" t="s">
        <v>276</v>
      </c>
      <c r="D108" s="64" t="s">
        <v>277</v>
      </c>
      <c r="E108" s="75">
        <v>124344</v>
      </c>
      <c r="F108" s="74" t="s">
        <v>62</v>
      </c>
      <c r="G108" s="66" t="str">
        <f t="shared" si="11"/>
        <v>Yes</v>
      </c>
      <c r="H108" s="67">
        <f t="shared" si="13"/>
        <v>0.98114907032104492</v>
      </c>
      <c r="I108" s="68">
        <f t="shared" si="12"/>
        <v>122</v>
      </c>
      <c r="J108" s="69" t="str">
        <f t="shared" si="16"/>
        <v>Mytel Wallet</v>
      </c>
      <c r="K108" s="69" t="str">
        <f t="shared" si="14"/>
        <v>Wave Money</v>
      </c>
      <c r="L108" s="69" t="str">
        <f t="shared" si="15"/>
        <v>M-Pitesan</v>
      </c>
      <c r="M108" s="71" t="s">
        <v>62</v>
      </c>
      <c r="N108" s="56" t="s">
        <v>62</v>
      </c>
      <c r="O108" s="71" t="s">
        <v>62</v>
      </c>
      <c r="P108" s="71" t="s">
        <v>62</v>
      </c>
      <c r="Q108" s="71">
        <v>1</v>
      </c>
      <c r="R108" s="71" t="s">
        <v>62</v>
      </c>
      <c r="S108" s="71" t="s">
        <v>62</v>
      </c>
      <c r="T108" s="71" t="s">
        <v>62</v>
      </c>
      <c r="U108" s="71" t="s">
        <v>62</v>
      </c>
      <c r="V108" s="71" t="s">
        <v>62</v>
      </c>
      <c r="W108" s="71" t="s">
        <v>62</v>
      </c>
      <c r="X108" s="71" t="s">
        <v>62</v>
      </c>
      <c r="Y108" s="71" t="s">
        <v>62</v>
      </c>
      <c r="Z108" s="71" t="s">
        <v>62</v>
      </c>
      <c r="AA108" s="71">
        <v>19</v>
      </c>
      <c r="AB108" s="71">
        <v>79</v>
      </c>
      <c r="AC108" s="71">
        <v>1</v>
      </c>
      <c r="AD108" s="71">
        <v>21</v>
      </c>
      <c r="AE108" s="71">
        <v>1</v>
      </c>
      <c r="AF108" s="72">
        <v>0</v>
      </c>
      <c r="AG108" s="72">
        <v>0</v>
      </c>
      <c r="AH108" s="72">
        <v>0</v>
      </c>
      <c r="AI108" s="72">
        <v>0.28805200999999997</v>
      </c>
      <c r="AJ108" s="72">
        <v>1.8191920234632597</v>
      </c>
      <c r="AK108" s="72">
        <v>0</v>
      </c>
      <c r="AL108" s="73">
        <v>0</v>
      </c>
      <c r="AM108" s="60"/>
    </row>
    <row r="109" spans="1:39" ht="15.75" customHeight="1" thickBot="1" x14ac:dyDescent="0.4">
      <c r="A109" s="62" t="s">
        <v>273</v>
      </c>
      <c r="B109" s="63" t="s">
        <v>274</v>
      </c>
      <c r="C109" s="63" t="s">
        <v>278</v>
      </c>
      <c r="D109" s="64" t="s">
        <v>279</v>
      </c>
      <c r="E109" s="75">
        <v>152496</v>
      </c>
      <c r="F109" s="74" t="s">
        <v>62</v>
      </c>
      <c r="G109" s="66" t="str">
        <f t="shared" si="11"/>
        <v>Yes</v>
      </c>
      <c r="H109" s="67">
        <f t="shared" si="13"/>
        <v>1.7180778512223271</v>
      </c>
      <c r="I109" s="68">
        <f t="shared" si="12"/>
        <v>262</v>
      </c>
      <c r="J109" s="69" t="str">
        <f t="shared" si="16"/>
        <v>Mytel Wallet</v>
      </c>
      <c r="K109" s="69" t="str">
        <f t="shared" si="14"/>
        <v>Wave Money</v>
      </c>
      <c r="L109" s="69" t="str">
        <f t="shared" si="15"/>
        <v>M-Pitesan</v>
      </c>
      <c r="M109" s="71" t="s">
        <v>62</v>
      </c>
      <c r="N109" s="56" t="s">
        <v>62</v>
      </c>
      <c r="O109" s="71">
        <v>2</v>
      </c>
      <c r="P109" s="71">
        <v>1</v>
      </c>
      <c r="Q109" s="71">
        <v>1</v>
      </c>
      <c r="R109" s="71" t="s">
        <v>62</v>
      </c>
      <c r="S109" s="71" t="s">
        <v>62</v>
      </c>
      <c r="T109" s="71" t="s">
        <v>62</v>
      </c>
      <c r="U109" s="71" t="s">
        <v>62</v>
      </c>
      <c r="V109" s="71" t="s">
        <v>62</v>
      </c>
      <c r="W109" s="71" t="s">
        <v>62</v>
      </c>
      <c r="X109" s="71" t="s">
        <v>62</v>
      </c>
      <c r="Y109" s="71" t="s">
        <v>62</v>
      </c>
      <c r="Z109" s="71" t="s">
        <v>62</v>
      </c>
      <c r="AA109" s="71">
        <v>34</v>
      </c>
      <c r="AB109" s="71">
        <v>150</v>
      </c>
      <c r="AC109" s="71">
        <v>2</v>
      </c>
      <c r="AD109" s="71">
        <v>71</v>
      </c>
      <c r="AE109" s="71">
        <v>1</v>
      </c>
      <c r="AF109" s="72">
        <v>0</v>
      </c>
      <c r="AG109" s="72">
        <v>0</v>
      </c>
      <c r="AH109" s="72">
        <v>0</v>
      </c>
      <c r="AI109" s="72">
        <v>0.25921299000000003</v>
      </c>
      <c r="AJ109" s="72">
        <v>5.3111735880449107</v>
      </c>
      <c r="AK109" s="72">
        <v>1.8513613134056812</v>
      </c>
      <c r="AL109" s="73">
        <v>0</v>
      </c>
      <c r="AM109" s="60"/>
    </row>
    <row r="110" spans="1:39" ht="15.75" customHeight="1" thickBot="1" x14ac:dyDescent="0.4">
      <c r="A110" s="62" t="s">
        <v>273</v>
      </c>
      <c r="B110" s="63" t="s">
        <v>274</v>
      </c>
      <c r="C110" s="63" t="s">
        <v>280</v>
      </c>
      <c r="D110" s="64" t="s">
        <v>281</v>
      </c>
      <c r="E110" s="75">
        <v>138981</v>
      </c>
      <c r="F110" s="74" t="s">
        <v>62</v>
      </c>
      <c r="G110" s="66" t="str">
        <f t="shared" si="11"/>
        <v>Yes</v>
      </c>
      <c r="H110" s="67">
        <f t="shared" si="13"/>
        <v>3.7702995373468315</v>
      </c>
      <c r="I110" s="68">
        <f t="shared" si="12"/>
        <v>524</v>
      </c>
      <c r="J110" s="69" t="str">
        <f t="shared" si="16"/>
        <v>KBZ Pay</v>
      </c>
      <c r="K110" s="69" t="str">
        <f t="shared" si="14"/>
        <v>Mytel Wallet</v>
      </c>
      <c r="L110" s="69" t="str">
        <f t="shared" si="15"/>
        <v>Wave Money</v>
      </c>
      <c r="M110" s="71" t="s">
        <v>62</v>
      </c>
      <c r="N110" s="56" t="s">
        <v>62</v>
      </c>
      <c r="O110" s="71" t="s">
        <v>62</v>
      </c>
      <c r="P110" s="71" t="s">
        <v>62</v>
      </c>
      <c r="Q110" s="71">
        <v>1</v>
      </c>
      <c r="R110" s="71">
        <v>1</v>
      </c>
      <c r="S110" s="71" t="s">
        <v>62</v>
      </c>
      <c r="T110" s="71" t="s">
        <v>62</v>
      </c>
      <c r="U110" s="71">
        <v>1</v>
      </c>
      <c r="V110" s="71" t="s">
        <v>62</v>
      </c>
      <c r="W110" s="71" t="s">
        <v>62</v>
      </c>
      <c r="X110" s="71" t="s">
        <v>62</v>
      </c>
      <c r="Y110" s="71" t="s">
        <v>62</v>
      </c>
      <c r="Z110" s="71">
        <v>214</v>
      </c>
      <c r="AA110" s="71">
        <v>30</v>
      </c>
      <c r="AB110" s="71">
        <v>138</v>
      </c>
      <c r="AC110" s="71">
        <v>6</v>
      </c>
      <c r="AD110" s="71">
        <v>132</v>
      </c>
      <c r="AE110" s="71">
        <v>1</v>
      </c>
      <c r="AF110" s="72">
        <v>0</v>
      </c>
      <c r="AG110" s="72">
        <v>0</v>
      </c>
      <c r="AH110" s="72">
        <v>0</v>
      </c>
      <c r="AI110" s="72">
        <v>0.60345402000000004</v>
      </c>
      <c r="AJ110" s="72">
        <v>2.8127979208540044</v>
      </c>
      <c r="AK110" s="72">
        <v>0</v>
      </c>
      <c r="AL110" s="73">
        <v>0</v>
      </c>
      <c r="AM110" s="60"/>
    </row>
    <row r="111" spans="1:39" ht="15.75" customHeight="1" thickBot="1" x14ac:dyDescent="0.4">
      <c r="A111" s="62" t="s">
        <v>273</v>
      </c>
      <c r="B111" s="63" t="s">
        <v>274</v>
      </c>
      <c r="C111" s="63" t="s">
        <v>282</v>
      </c>
      <c r="D111" s="64" t="s">
        <v>283</v>
      </c>
      <c r="E111" s="75">
        <v>131073</v>
      </c>
      <c r="F111" s="74" t="s">
        <v>62</v>
      </c>
      <c r="G111" s="66" t="str">
        <f t="shared" si="11"/>
        <v>Yes</v>
      </c>
      <c r="H111" s="67">
        <f t="shared" si="13"/>
        <v>1.2664698297895065</v>
      </c>
      <c r="I111" s="68">
        <f t="shared" si="12"/>
        <v>166</v>
      </c>
      <c r="J111" s="69" t="str">
        <f t="shared" si="16"/>
        <v>Mytel Wallet</v>
      </c>
      <c r="K111" s="69" t="str">
        <f t="shared" si="14"/>
        <v>Wave Money</v>
      </c>
      <c r="L111" s="69" t="str">
        <f t="shared" si="15"/>
        <v>Ongo</v>
      </c>
      <c r="M111" s="71" t="s">
        <v>62</v>
      </c>
      <c r="N111" s="56" t="s">
        <v>62</v>
      </c>
      <c r="O111" s="71" t="s">
        <v>62</v>
      </c>
      <c r="P111" s="71" t="s">
        <v>62</v>
      </c>
      <c r="Q111" s="71">
        <v>1</v>
      </c>
      <c r="R111" s="71" t="s">
        <v>62</v>
      </c>
      <c r="S111" s="71" t="s">
        <v>62</v>
      </c>
      <c r="T111" s="71" t="s">
        <v>62</v>
      </c>
      <c r="U111" s="71" t="s">
        <v>62</v>
      </c>
      <c r="V111" s="71" t="s">
        <v>62</v>
      </c>
      <c r="W111" s="71" t="s">
        <v>62</v>
      </c>
      <c r="X111" s="71" t="s">
        <v>62</v>
      </c>
      <c r="Y111" s="71" t="s">
        <v>62</v>
      </c>
      <c r="Z111" s="71" t="s">
        <v>62</v>
      </c>
      <c r="AA111" s="71">
        <v>6</v>
      </c>
      <c r="AB111" s="71">
        <v>73</v>
      </c>
      <c r="AC111" s="71">
        <v>29</v>
      </c>
      <c r="AD111" s="71">
        <v>56</v>
      </c>
      <c r="AE111" s="71">
        <v>1</v>
      </c>
      <c r="AF111" s="72">
        <v>0</v>
      </c>
      <c r="AG111" s="72">
        <v>0</v>
      </c>
      <c r="AH111" s="72">
        <v>0</v>
      </c>
      <c r="AI111" s="72">
        <v>0.72411698999999996</v>
      </c>
      <c r="AJ111" s="72">
        <v>2.8555467170260442</v>
      </c>
      <c r="AK111" s="72">
        <v>0</v>
      </c>
      <c r="AL111" s="73">
        <v>0</v>
      </c>
      <c r="AM111" s="60"/>
    </row>
    <row r="112" spans="1:39" ht="15.75" customHeight="1" thickBot="1" x14ac:dyDescent="0.4">
      <c r="A112" s="62" t="s">
        <v>273</v>
      </c>
      <c r="B112" s="63" t="s">
        <v>274</v>
      </c>
      <c r="C112" s="63" t="s">
        <v>284</v>
      </c>
      <c r="D112" s="64" t="s">
        <v>285</v>
      </c>
      <c r="E112" s="75">
        <v>131157</v>
      </c>
      <c r="F112" s="74" t="s">
        <v>62</v>
      </c>
      <c r="G112" s="66" t="str">
        <f t="shared" si="11"/>
        <v>Yes</v>
      </c>
      <c r="H112" s="67">
        <f t="shared" si="13"/>
        <v>2.6609330802015903</v>
      </c>
      <c r="I112" s="68">
        <f t="shared" si="12"/>
        <v>349</v>
      </c>
      <c r="J112" s="69" t="str">
        <f t="shared" si="16"/>
        <v>M-Pitesan</v>
      </c>
      <c r="K112" s="69" t="str">
        <f t="shared" si="14"/>
        <v>Mytel Wallet</v>
      </c>
      <c r="L112" s="69" t="str">
        <f t="shared" si="15"/>
        <v>Wave Money</v>
      </c>
      <c r="M112" s="71" t="s">
        <v>62</v>
      </c>
      <c r="N112" s="56" t="s">
        <v>62</v>
      </c>
      <c r="O112" s="71">
        <v>1</v>
      </c>
      <c r="P112" s="71">
        <v>1</v>
      </c>
      <c r="Q112" s="71">
        <v>1</v>
      </c>
      <c r="R112" s="71" t="s">
        <v>62</v>
      </c>
      <c r="S112" s="71" t="s">
        <v>62</v>
      </c>
      <c r="T112" s="71" t="s">
        <v>62</v>
      </c>
      <c r="U112" s="71">
        <v>1</v>
      </c>
      <c r="V112" s="71" t="s">
        <v>62</v>
      </c>
      <c r="W112" s="71" t="s">
        <v>62</v>
      </c>
      <c r="X112" s="71" t="s">
        <v>62</v>
      </c>
      <c r="Y112" s="71" t="s">
        <v>62</v>
      </c>
      <c r="Z112" s="71">
        <v>51</v>
      </c>
      <c r="AA112" s="71">
        <v>106</v>
      </c>
      <c r="AB112" s="71">
        <v>97</v>
      </c>
      <c r="AC112" s="71">
        <v>2</v>
      </c>
      <c r="AD112" s="71">
        <v>88</v>
      </c>
      <c r="AE112" s="71">
        <v>1</v>
      </c>
      <c r="AF112" s="72">
        <v>0</v>
      </c>
      <c r="AG112" s="72">
        <v>0</v>
      </c>
      <c r="AH112" s="72">
        <v>0</v>
      </c>
      <c r="AI112" s="72">
        <v>0.91905899000000013</v>
      </c>
      <c r="AJ112" s="72">
        <v>2.5464073401626153</v>
      </c>
      <c r="AK112" s="72">
        <v>0</v>
      </c>
      <c r="AL112" s="73">
        <v>0</v>
      </c>
      <c r="AM112" s="60"/>
    </row>
    <row r="113" spans="1:39" ht="15.75" customHeight="1" thickBot="1" x14ac:dyDescent="0.4">
      <c r="A113" s="62" t="s">
        <v>273</v>
      </c>
      <c r="B113" s="63" t="s">
        <v>286</v>
      </c>
      <c r="C113" s="63" t="s">
        <v>286</v>
      </c>
      <c r="D113" s="64" t="s">
        <v>287</v>
      </c>
      <c r="E113" s="75">
        <v>161961</v>
      </c>
      <c r="F113" s="74" t="s">
        <v>62</v>
      </c>
      <c r="G113" s="66" t="str">
        <f t="shared" si="11"/>
        <v>Yes</v>
      </c>
      <c r="H113" s="67">
        <f t="shared" si="13"/>
        <v>3.8280820691401019</v>
      </c>
      <c r="I113" s="68">
        <f t="shared" si="12"/>
        <v>620</v>
      </c>
      <c r="J113" s="69" t="str">
        <f t="shared" si="16"/>
        <v>Wave Money</v>
      </c>
      <c r="K113" s="69" t="str">
        <f t="shared" si="14"/>
        <v>M-Pitesan</v>
      </c>
      <c r="L113" s="69" t="str">
        <f t="shared" si="15"/>
        <v>Mytel Wallet</v>
      </c>
      <c r="M113" s="71" t="s">
        <v>62</v>
      </c>
      <c r="N113" s="56" t="s">
        <v>62</v>
      </c>
      <c r="O113" s="71">
        <v>1</v>
      </c>
      <c r="P113" s="71">
        <v>1</v>
      </c>
      <c r="Q113" s="71">
        <v>1</v>
      </c>
      <c r="R113" s="71" t="s">
        <v>62</v>
      </c>
      <c r="S113" s="71">
        <v>1</v>
      </c>
      <c r="T113" s="71" t="s">
        <v>62</v>
      </c>
      <c r="U113" s="71">
        <v>1</v>
      </c>
      <c r="V113" s="71" t="s">
        <v>62</v>
      </c>
      <c r="W113" s="71" t="s">
        <v>62</v>
      </c>
      <c r="X113" s="71" t="s">
        <v>62</v>
      </c>
      <c r="Y113" s="71" t="s">
        <v>62</v>
      </c>
      <c r="Z113" s="71">
        <v>100</v>
      </c>
      <c r="AA113" s="71">
        <v>138</v>
      </c>
      <c r="AB113" s="71">
        <v>135</v>
      </c>
      <c r="AC113" s="71">
        <v>32</v>
      </c>
      <c r="AD113" s="71">
        <v>209</v>
      </c>
      <c r="AE113" s="71">
        <v>1</v>
      </c>
      <c r="AF113" s="72">
        <v>0</v>
      </c>
      <c r="AG113" s="72">
        <v>0</v>
      </c>
      <c r="AH113" s="72">
        <v>0.26946291157037794</v>
      </c>
      <c r="AI113" s="72">
        <v>3.1616100299999998</v>
      </c>
      <c r="AJ113" s="72">
        <v>5.169021696228512</v>
      </c>
      <c r="AK113" s="72">
        <v>0.12008829491883918</v>
      </c>
      <c r="AL113" s="73">
        <v>0</v>
      </c>
      <c r="AM113" s="60"/>
    </row>
    <row r="114" spans="1:39" ht="15.75" customHeight="1" thickBot="1" x14ac:dyDescent="0.4">
      <c r="A114" s="62" t="s">
        <v>273</v>
      </c>
      <c r="B114" s="63" t="s">
        <v>286</v>
      </c>
      <c r="C114" s="63" t="s">
        <v>288</v>
      </c>
      <c r="D114" s="64" t="s">
        <v>289</v>
      </c>
      <c r="E114" s="75">
        <v>191730</v>
      </c>
      <c r="F114" s="74" t="s">
        <v>62</v>
      </c>
      <c r="G114" s="66" t="str">
        <f t="shared" si="11"/>
        <v>Yes</v>
      </c>
      <c r="H114" s="67">
        <f t="shared" si="13"/>
        <v>2.8790486621811922</v>
      </c>
      <c r="I114" s="68">
        <f t="shared" si="12"/>
        <v>552</v>
      </c>
      <c r="J114" s="69" t="str">
        <f t="shared" si="16"/>
        <v>Wave Money</v>
      </c>
      <c r="K114" s="69" t="str">
        <f t="shared" si="14"/>
        <v>Mytel Wallet</v>
      </c>
      <c r="L114" s="69" t="str">
        <f t="shared" si="15"/>
        <v>M-Pitesan</v>
      </c>
      <c r="M114" s="71" t="s">
        <v>62</v>
      </c>
      <c r="N114" s="56" t="s">
        <v>62</v>
      </c>
      <c r="O114" s="71" t="s">
        <v>62</v>
      </c>
      <c r="P114" s="71" t="s">
        <v>62</v>
      </c>
      <c r="Q114" s="71">
        <v>1</v>
      </c>
      <c r="R114" s="71" t="s">
        <v>62</v>
      </c>
      <c r="S114" s="71">
        <v>1</v>
      </c>
      <c r="T114" s="71" t="s">
        <v>62</v>
      </c>
      <c r="U114" s="71">
        <v>1</v>
      </c>
      <c r="V114" s="71" t="s">
        <v>62</v>
      </c>
      <c r="W114" s="71">
        <v>1</v>
      </c>
      <c r="X114" s="71" t="s">
        <v>62</v>
      </c>
      <c r="Y114" s="71" t="s">
        <v>62</v>
      </c>
      <c r="Z114" s="71" t="s">
        <v>62</v>
      </c>
      <c r="AA114" s="71">
        <v>116</v>
      </c>
      <c r="AB114" s="71">
        <v>136</v>
      </c>
      <c r="AC114" s="71">
        <v>42</v>
      </c>
      <c r="AD114" s="71">
        <v>253</v>
      </c>
      <c r="AE114" s="71">
        <v>1</v>
      </c>
      <c r="AF114" s="72">
        <v>0</v>
      </c>
      <c r="AG114" s="72">
        <v>0</v>
      </c>
      <c r="AH114" s="72">
        <v>0.15424336183216722</v>
      </c>
      <c r="AI114" s="72">
        <v>1.0801699599999999</v>
      </c>
      <c r="AJ114" s="72">
        <v>3.5130523490584942</v>
      </c>
      <c r="AK114" s="72">
        <v>4.0029331566033902E-2</v>
      </c>
      <c r="AL114" s="73">
        <v>0</v>
      </c>
      <c r="AM114" s="60"/>
    </row>
    <row r="115" spans="1:39" ht="15.75" customHeight="1" thickBot="1" x14ac:dyDescent="0.4">
      <c r="A115" s="62" t="s">
        <v>273</v>
      </c>
      <c r="B115" s="63" t="s">
        <v>286</v>
      </c>
      <c r="C115" s="63" t="s">
        <v>290</v>
      </c>
      <c r="D115" s="64" t="s">
        <v>291</v>
      </c>
      <c r="E115" s="75">
        <v>127433</v>
      </c>
      <c r="F115" s="74" t="s">
        <v>62</v>
      </c>
      <c r="G115" s="66" t="str">
        <f t="shared" si="11"/>
        <v>Yes</v>
      </c>
      <c r="H115" s="67">
        <f t="shared" si="13"/>
        <v>3.0996680608633556</v>
      </c>
      <c r="I115" s="68">
        <f t="shared" si="12"/>
        <v>395</v>
      </c>
      <c r="J115" s="69" t="str">
        <f t="shared" si="16"/>
        <v>Wave Money</v>
      </c>
      <c r="K115" s="69" t="str">
        <f t="shared" si="14"/>
        <v>Mytel Wallet</v>
      </c>
      <c r="L115" s="69" t="str">
        <f t="shared" si="15"/>
        <v>M-Pitesan</v>
      </c>
      <c r="M115" s="71" t="s">
        <v>62</v>
      </c>
      <c r="N115" s="56" t="s">
        <v>62</v>
      </c>
      <c r="O115" s="71" t="s">
        <v>62</v>
      </c>
      <c r="P115" s="71" t="s">
        <v>62</v>
      </c>
      <c r="Q115" s="71">
        <v>1</v>
      </c>
      <c r="R115" s="71" t="s">
        <v>62</v>
      </c>
      <c r="S115" s="71">
        <v>1</v>
      </c>
      <c r="T115" s="71" t="s">
        <v>62</v>
      </c>
      <c r="U115" s="71">
        <v>1</v>
      </c>
      <c r="V115" s="71" t="s">
        <v>62</v>
      </c>
      <c r="W115" s="71" t="s">
        <v>62</v>
      </c>
      <c r="X115" s="71" t="s">
        <v>62</v>
      </c>
      <c r="Y115" s="71" t="s">
        <v>62</v>
      </c>
      <c r="Z115" s="71" t="s">
        <v>62</v>
      </c>
      <c r="AA115" s="71">
        <v>97</v>
      </c>
      <c r="AB115" s="71">
        <v>137</v>
      </c>
      <c r="AC115" s="71">
        <v>15</v>
      </c>
      <c r="AD115" s="71">
        <v>142</v>
      </c>
      <c r="AE115" s="71">
        <v>1</v>
      </c>
      <c r="AF115" s="72">
        <v>0</v>
      </c>
      <c r="AG115" s="72">
        <v>0</v>
      </c>
      <c r="AH115" s="72">
        <v>2.1981088105192951E-2</v>
      </c>
      <c r="AI115" s="72">
        <v>2.3268699600000002</v>
      </c>
      <c r="AJ115" s="72">
        <v>1.7436529575001669</v>
      </c>
      <c r="AK115" s="72">
        <v>0</v>
      </c>
      <c r="AL115" s="73">
        <v>0</v>
      </c>
      <c r="AM115" s="60"/>
    </row>
    <row r="116" spans="1:39" ht="15.75" customHeight="1" thickBot="1" x14ac:dyDescent="0.4">
      <c r="A116" s="62" t="s">
        <v>273</v>
      </c>
      <c r="B116" s="63" t="s">
        <v>286</v>
      </c>
      <c r="C116" s="63" t="s">
        <v>292</v>
      </c>
      <c r="D116" s="64" t="s">
        <v>293</v>
      </c>
      <c r="E116" s="75">
        <v>133030</v>
      </c>
      <c r="F116" s="74" t="s">
        <v>62</v>
      </c>
      <c r="G116" s="66" t="str">
        <f t="shared" si="11"/>
        <v>Yes</v>
      </c>
      <c r="H116" s="67">
        <f t="shared" si="13"/>
        <v>3.0669773735247685</v>
      </c>
      <c r="I116" s="68">
        <f t="shared" si="12"/>
        <v>408</v>
      </c>
      <c r="J116" s="69" t="str">
        <f t="shared" si="16"/>
        <v>Wave Money</v>
      </c>
      <c r="K116" s="69" t="str">
        <f t="shared" si="14"/>
        <v>M-Pitesan</v>
      </c>
      <c r="L116" s="69" t="str">
        <f t="shared" si="15"/>
        <v>Mytel Wallet</v>
      </c>
      <c r="M116" s="71" t="s">
        <v>62</v>
      </c>
      <c r="N116" s="56" t="s">
        <v>62</v>
      </c>
      <c r="O116" s="71" t="s">
        <v>62</v>
      </c>
      <c r="P116" s="71" t="s">
        <v>62</v>
      </c>
      <c r="Q116" s="71">
        <v>1</v>
      </c>
      <c r="R116" s="71" t="s">
        <v>62</v>
      </c>
      <c r="S116" s="71">
        <v>1</v>
      </c>
      <c r="T116" s="71" t="s">
        <v>62</v>
      </c>
      <c r="U116" s="71" t="s">
        <v>62</v>
      </c>
      <c r="V116" s="71" t="s">
        <v>62</v>
      </c>
      <c r="W116" s="71" t="s">
        <v>62</v>
      </c>
      <c r="X116" s="71" t="s">
        <v>62</v>
      </c>
      <c r="Y116" s="71" t="s">
        <v>62</v>
      </c>
      <c r="Z116" s="71" t="s">
        <v>62</v>
      </c>
      <c r="AA116" s="71">
        <v>132</v>
      </c>
      <c r="AB116" s="71">
        <v>115</v>
      </c>
      <c r="AC116" s="71">
        <v>18</v>
      </c>
      <c r="AD116" s="71">
        <v>140</v>
      </c>
      <c r="AE116" s="71">
        <v>1</v>
      </c>
      <c r="AF116" s="72">
        <v>0</v>
      </c>
      <c r="AG116" s="72">
        <v>0</v>
      </c>
      <c r="AH116" s="72">
        <v>0</v>
      </c>
      <c r="AI116" s="72">
        <v>1.52868004</v>
      </c>
      <c r="AJ116" s="72">
        <v>2.2174723559808847</v>
      </c>
      <c r="AK116" s="72">
        <v>0.17660064562469546</v>
      </c>
      <c r="AL116" s="73">
        <v>0</v>
      </c>
      <c r="AM116" s="60"/>
    </row>
    <row r="117" spans="1:39" ht="15.75" customHeight="1" thickBot="1" x14ac:dyDescent="0.4">
      <c r="A117" s="62" t="s">
        <v>273</v>
      </c>
      <c r="B117" s="63" t="s">
        <v>286</v>
      </c>
      <c r="C117" s="63" t="s">
        <v>294</v>
      </c>
      <c r="D117" s="64" t="s">
        <v>295</v>
      </c>
      <c r="E117" s="75">
        <v>70638</v>
      </c>
      <c r="F117" s="74" t="s">
        <v>62</v>
      </c>
      <c r="G117" s="66" t="str">
        <f t="shared" si="11"/>
        <v>Yes</v>
      </c>
      <c r="H117" s="67">
        <f t="shared" si="13"/>
        <v>2.6897703785497891</v>
      </c>
      <c r="I117" s="68">
        <f t="shared" si="12"/>
        <v>190</v>
      </c>
      <c r="J117" s="69" t="str">
        <f t="shared" si="16"/>
        <v>Mytel Wallet</v>
      </c>
      <c r="K117" s="69" t="str">
        <f t="shared" si="14"/>
        <v>Wave Money</v>
      </c>
      <c r="L117" s="69" t="str">
        <f t="shared" si="15"/>
        <v>M-Pitesan</v>
      </c>
      <c r="M117" s="71" t="s">
        <v>62</v>
      </c>
      <c r="N117" s="56" t="s">
        <v>62</v>
      </c>
      <c r="O117" s="71">
        <v>2</v>
      </c>
      <c r="P117" s="71">
        <v>1</v>
      </c>
      <c r="Q117" s="71">
        <v>1</v>
      </c>
      <c r="R117" s="71" t="s">
        <v>62</v>
      </c>
      <c r="S117" s="71" t="s">
        <v>62</v>
      </c>
      <c r="T117" s="71" t="s">
        <v>62</v>
      </c>
      <c r="U117" s="71" t="s">
        <v>62</v>
      </c>
      <c r="V117" s="71" t="s">
        <v>62</v>
      </c>
      <c r="W117" s="71" t="s">
        <v>62</v>
      </c>
      <c r="X117" s="71" t="s">
        <v>62</v>
      </c>
      <c r="Y117" s="71" t="s">
        <v>62</v>
      </c>
      <c r="Z117" s="71" t="s">
        <v>62</v>
      </c>
      <c r="AA117" s="71">
        <v>29</v>
      </c>
      <c r="AB117" s="71">
        <v>87</v>
      </c>
      <c r="AC117" s="71">
        <v>14</v>
      </c>
      <c r="AD117" s="71">
        <v>55</v>
      </c>
      <c r="AE117" s="71">
        <v>1</v>
      </c>
      <c r="AF117" s="72">
        <v>0</v>
      </c>
      <c r="AG117" s="72">
        <v>0</v>
      </c>
      <c r="AH117" s="72">
        <v>0</v>
      </c>
      <c r="AI117" s="72">
        <v>0.38298399000000005</v>
      </c>
      <c r="AJ117" s="72">
        <v>1.6123097101704487</v>
      </c>
      <c r="AK117" s="72">
        <v>0</v>
      </c>
      <c r="AL117" s="73">
        <v>0</v>
      </c>
      <c r="AM117" s="60"/>
    </row>
    <row r="118" spans="1:39" ht="15.75" customHeight="1" thickBot="1" x14ac:dyDescent="0.4">
      <c r="A118" s="62" t="s">
        <v>273</v>
      </c>
      <c r="B118" s="63" t="s">
        <v>286</v>
      </c>
      <c r="C118" s="63" t="s">
        <v>296</v>
      </c>
      <c r="D118" s="64" t="s">
        <v>297</v>
      </c>
      <c r="E118" s="75">
        <v>216486</v>
      </c>
      <c r="F118" s="74" t="s">
        <v>62</v>
      </c>
      <c r="G118" s="66" t="str">
        <f t="shared" si="11"/>
        <v>Yes</v>
      </c>
      <c r="H118" s="67">
        <f t="shared" si="13"/>
        <v>2.1941372652273126</v>
      </c>
      <c r="I118" s="68">
        <f t="shared" si="12"/>
        <v>475</v>
      </c>
      <c r="J118" s="69" t="str">
        <f t="shared" si="16"/>
        <v>Wave Money</v>
      </c>
      <c r="K118" s="69" t="str">
        <f t="shared" si="14"/>
        <v>Mytel Wallet</v>
      </c>
      <c r="L118" s="69" t="str">
        <f t="shared" si="15"/>
        <v>M-Pitesan</v>
      </c>
      <c r="M118" s="71" t="s">
        <v>62</v>
      </c>
      <c r="N118" s="56">
        <v>1</v>
      </c>
      <c r="O118" s="71">
        <v>2</v>
      </c>
      <c r="P118" s="71" t="s">
        <v>62</v>
      </c>
      <c r="Q118" s="71">
        <v>1</v>
      </c>
      <c r="R118" s="71" t="s">
        <v>62</v>
      </c>
      <c r="S118" s="71" t="s">
        <v>62</v>
      </c>
      <c r="T118" s="71" t="s">
        <v>62</v>
      </c>
      <c r="U118" s="71" t="s">
        <v>62</v>
      </c>
      <c r="V118" s="71" t="s">
        <v>62</v>
      </c>
      <c r="W118" s="71" t="s">
        <v>62</v>
      </c>
      <c r="X118" s="71" t="s">
        <v>62</v>
      </c>
      <c r="Y118" s="71" t="s">
        <v>62</v>
      </c>
      <c r="Z118" s="71" t="s">
        <v>62</v>
      </c>
      <c r="AA118" s="71">
        <v>102</v>
      </c>
      <c r="AB118" s="71">
        <v>117</v>
      </c>
      <c r="AC118" s="71">
        <v>14</v>
      </c>
      <c r="AD118" s="71">
        <v>237</v>
      </c>
      <c r="AE118" s="71">
        <v>1</v>
      </c>
      <c r="AF118" s="72">
        <v>0</v>
      </c>
      <c r="AG118" s="72">
        <v>0</v>
      </c>
      <c r="AH118" s="72">
        <v>0</v>
      </c>
      <c r="AI118" s="72">
        <v>7.1688700000000008E-2</v>
      </c>
      <c r="AJ118" s="72">
        <v>3.0591500033397496</v>
      </c>
      <c r="AK118" s="72">
        <v>0</v>
      </c>
      <c r="AL118" s="73">
        <v>0</v>
      </c>
      <c r="AM118" s="60"/>
    </row>
    <row r="119" spans="1:39" ht="15.75" customHeight="1" thickBot="1" x14ac:dyDescent="0.4">
      <c r="A119" s="62" t="s">
        <v>273</v>
      </c>
      <c r="B119" s="63" t="s">
        <v>286</v>
      </c>
      <c r="C119" s="63" t="s">
        <v>298</v>
      </c>
      <c r="D119" s="64" t="s">
        <v>299</v>
      </c>
      <c r="E119" s="75">
        <v>136860</v>
      </c>
      <c r="F119" s="74" t="s">
        <v>62</v>
      </c>
      <c r="G119" s="66" t="str">
        <f t="shared" si="11"/>
        <v>Yes</v>
      </c>
      <c r="H119" s="67">
        <f t="shared" si="13"/>
        <v>1.169077889814409</v>
      </c>
      <c r="I119" s="68">
        <f t="shared" si="12"/>
        <v>160</v>
      </c>
      <c r="J119" s="69" t="str">
        <f t="shared" si="16"/>
        <v>Mytel Wallet</v>
      </c>
      <c r="K119" s="69" t="str">
        <f t="shared" si="14"/>
        <v>Wave Money</v>
      </c>
      <c r="L119" s="69" t="str">
        <f t="shared" si="15"/>
        <v>CB</v>
      </c>
      <c r="M119" s="71" t="s">
        <v>62</v>
      </c>
      <c r="N119" s="56" t="s">
        <v>62</v>
      </c>
      <c r="O119" s="71">
        <v>2</v>
      </c>
      <c r="P119" s="71" t="s">
        <v>62</v>
      </c>
      <c r="Q119" s="71">
        <v>1</v>
      </c>
      <c r="R119" s="71" t="s">
        <v>62</v>
      </c>
      <c r="S119" s="71">
        <v>1</v>
      </c>
      <c r="T119" s="71" t="s">
        <v>62</v>
      </c>
      <c r="U119" s="71" t="s">
        <v>62</v>
      </c>
      <c r="V119" s="71" t="s">
        <v>62</v>
      </c>
      <c r="W119" s="71" t="s">
        <v>62</v>
      </c>
      <c r="X119" s="71" t="s">
        <v>62</v>
      </c>
      <c r="Y119" s="71" t="s">
        <v>62</v>
      </c>
      <c r="Z119" s="71" t="s">
        <v>62</v>
      </c>
      <c r="AA119" s="71" t="s">
        <v>62</v>
      </c>
      <c r="AB119" s="71">
        <v>83</v>
      </c>
      <c r="AC119" s="71" t="s">
        <v>62</v>
      </c>
      <c r="AD119" s="71">
        <v>72</v>
      </c>
      <c r="AE119" s="71">
        <v>1</v>
      </c>
      <c r="AF119" s="72">
        <v>0</v>
      </c>
      <c r="AG119" s="72">
        <v>0</v>
      </c>
      <c r="AH119" s="72">
        <v>0.34662485088958483</v>
      </c>
      <c r="AI119" s="72">
        <v>2.3945499400000001</v>
      </c>
      <c r="AJ119" s="72">
        <v>2.7024647352792943</v>
      </c>
      <c r="AK119" s="72">
        <v>0</v>
      </c>
      <c r="AL119" s="73">
        <v>0</v>
      </c>
      <c r="AM119" s="60"/>
    </row>
    <row r="120" spans="1:39" ht="15.75" customHeight="1" thickBot="1" x14ac:dyDescent="0.4">
      <c r="A120" s="62" t="s">
        <v>273</v>
      </c>
      <c r="B120" s="63" t="s">
        <v>286</v>
      </c>
      <c r="C120" s="63" t="s">
        <v>300</v>
      </c>
      <c r="D120" s="64" t="s">
        <v>301</v>
      </c>
      <c r="E120" s="75">
        <v>121127</v>
      </c>
      <c r="F120" s="74" t="s">
        <v>62</v>
      </c>
      <c r="G120" s="66" t="str">
        <f t="shared" si="11"/>
        <v>Yes</v>
      </c>
      <c r="H120" s="67">
        <f t="shared" si="13"/>
        <v>5.2011525093496909</v>
      </c>
      <c r="I120" s="68">
        <f t="shared" si="12"/>
        <v>630</v>
      </c>
      <c r="J120" s="69" t="str">
        <f t="shared" si="16"/>
        <v>KBZ Pay</v>
      </c>
      <c r="K120" s="69" t="str">
        <f t="shared" si="14"/>
        <v>Wave Money</v>
      </c>
      <c r="L120" s="69" t="str">
        <f t="shared" si="15"/>
        <v>M-Pitesan</v>
      </c>
      <c r="M120" s="71" t="s">
        <v>62</v>
      </c>
      <c r="N120" s="56" t="s">
        <v>62</v>
      </c>
      <c r="O120" s="71">
        <v>1</v>
      </c>
      <c r="P120" s="71">
        <v>1</v>
      </c>
      <c r="Q120" s="71">
        <v>1</v>
      </c>
      <c r="R120" s="71">
        <v>1</v>
      </c>
      <c r="S120" s="71" t="s">
        <v>62</v>
      </c>
      <c r="T120" s="71" t="s">
        <v>62</v>
      </c>
      <c r="U120" s="71">
        <v>1</v>
      </c>
      <c r="V120" s="71" t="s">
        <v>62</v>
      </c>
      <c r="W120" s="71" t="s">
        <v>62</v>
      </c>
      <c r="X120" s="71" t="s">
        <v>62</v>
      </c>
      <c r="Y120" s="71" t="s">
        <v>62</v>
      </c>
      <c r="Z120" s="71">
        <v>173</v>
      </c>
      <c r="AA120" s="71">
        <v>133</v>
      </c>
      <c r="AB120" s="71">
        <v>129</v>
      </c>
      <c r="AC120" s="71">
        <v>28</v>
      </c>
      <c r="AD120" s="71">
        <v>161</v>
      </c>
      <c r="AE120" s="71">
        <v>1</v>
      </c>
      <c r="AF120" s="72">
        <v>0</v>
      </c>
      <c r="AG120" s="72">
        <v>0</v>
      </c>
      <c r="AH120" s="72">
        <v>0</v>
      </c>
      <c r="AI120" s="72">
        <v>0.125998</v>
      </c>
      <c r="AJ120" s="72">
        <v>1.9627405378818699</v>
      </c>
      <c r="AK120" s="72">
        <v>0.25018414789473925</v>
      </c>
      <c r="AL120" s="73">
        <v>0</v>
      </c>
      <c r="AM120" s="60"/>
    </row>
    <row r="121" spans="1:39" ht="15.75" customHeight="1" thickBot="1" x14ac:dyDescent="0.4">
      <c r="A121" s="62" t="s">
        <v>302</v>
      </c>
      <c r="B121" s="63" t="s">
        <v>302</v>
      </c>
      <c r="C121" s="63" t="s">
        <v>302</v>
      </c>
      <c r="D121" s="64" t="s">
        <v>303</v>
      </c>
      <c r="E121" s="75">
        <v>296903</v>
      </c>
      <c r="F121" s="74" t="s">
        <v>62</v>
      </c>
      <c r="G121" s="66" t="str">
        <f t="shared" si="11"/>
        <v>Yes</v>
      </c>
      <c r="H121" s="67">
        <f t="shared" si="13"/>
        <v>5.5708430025968081</v>
      </c>
      <c r="I121" s="68">
        <f t="shared" si="12"/>
        <v>1654</v>
      </c>
      <c r="J121" s="69" t="str">
        <f t="shared" si="16"/>
        <v>Wave Money</v>
      </c>
      <c r="K121" s="69" t="str">
        <f t="shared" si="14"/>
        <v>KBZ Pay</v>
      </c>
      <c r="L121" s="69" t="str">
        <f t="shared" si="15"/>
        <v>M-Pitesan</v>
      </c>
      <c r="M121" s="71">
        <v>2</v>
      </c>
      <c r="N121" s="56">
        <v>2</v>
      </c>
      <c r="O121" s="71">
        <v>3</v>
      </c>
      <c r="P121" s="71">
        <v>3</v>
      </c>
      <c r="Q121" s="71">
        <v>2</v>
      </c>
      <c r="R121" s="71">
        <v>1</v>
      </c>
      <c r="S121" s="71">
        <v>1</v>
      </c>
      <c r="T121" s="71">
        <v>1</v>
      </c>
      <c r="U121" s="71">
        <v>1</v>
      </c>
      <c r="V121" s="71">
        <v>3</v>
      </c>
      <c r="W121" s="71">
        <v>1</v>
      </c>
      <c r="X121" s="71" t="s">
        <v>62</v>
      </c>
      <c r="Y121" s="71" t="s">
        <v>62</v>
      </c>
      <c r="Z121" s="71">
        <v>405</v>
      </c>
      <c r="AA121" s="71">
        <v>350</v>
      </c>
      <c r="AB121" s="71">
        <v>320</v>
      </c>
      <c r="AC121" s="71">
        <v>110</v>
      </c>
      <c r="AD121" s="71">
        <v>444</v>
      </c>
      <c r="AE121" s="71">
        <v>5</v>
      </c>
      <c r="AF121" s="72">
        <v>0</v>
      </c>
      <c r="AG121" s="72">
        <v>3.8877359129109355</v>
      </c>
      <c r="AH121" s="72">
        <v>0</v>
      </c>
      <c r="AI121" s="72">
        <v>0.47837500999999999</v>
      </c>
      <c r="AJ121" s="72">
        <v>6.3601586077494341</v>
      </c>
      <c r="AK121" s="72">
        <v>0</v>
      </c>
      <c r="AL121" s="73">
        <v>0</v>
      </c>
      <c r="AM121" s="60"/>
    </row>
    <row r="122" spans="1:39" ht="15.75" customHeight="1" thickBot="1" x14ac:dyDescent="0.4">
      <c r="A122" s="62" t="s">
        <v>302</v>
      </c>
      <c r="B122" s="63" t="s">
        <v>302</v>
      </c>
      <c r="C122" s="63" t="s">
        <v>304</v>
      </c>
      <c r="D122" s="64" t="s">
        <v>305</v>
      </c>
      <c r="E122" s="75">
        <v>159921</v>
      </c>
      <c r="F122" s="74" t="s">
        <v>62</v>
      </c>
      <c r="G122" s="66" t="str">
        <f t="shared" si="11"/>
        <v>Yes</v>
      </c>
      <c r="H122" s="67">
        <f t="shared" si="13"/>
        <v>4.4334390105114396</v>
      </c>
      <c r="I122" s="68">
        <f t="shared" si="12"/>
        <v>709</v>
      </c>
      <c r="J122" s="69" t="str">
        <f t="shared" si="16"/>
        <v>Mytel Wallet</v>
      </c>
      <c r="K122" s="69" t="str">
        <f t="shared" si="14"/>
        <v>Wave Money</v>
      </c>
      <c r="L122" s="69" t="str">
        <f t="shared" si="15"/>
        <v>M-Pitesan</v>
      </c>
      <c r="M122" s="71" t="s">
        <v>62</v>
      </c>
      <c r="N122" s="56" t="s">
        <v>62</v>
      </c>
      <c r="O122" s="71">
        <v>1</v>
      </c>
      <c r="P122" s="71">
        <v>1</v>
      </c>
      <c r="Q122" s="71">
        <v>1</v>
      </c>
      <c r="R122" s="71" t="s">
        <v>62</v>
      </c>
      <c r="S122" s="71" t="s">
        <v>62</v>
      </c>
      <c r="T122" s="71">
        <v>1</v>
      </c>
      <c r="U122" s="71" t="s">
        <v>62</v>
      </c>
      <c r="V122" s="71">
        <v>1</v>
      </c>
      <c r="W122" s="71" t="s">
        <v>62</v>
      </c>
      <c r="X122" s="71" t="s">
        <v>62</v>
      </c>
      <c r="Y122" s="71" t="s">
        <v>62</v>
      </c>
      <c r="Z122" s="71">
        <v>115</v>
      </c>
      <c r="AA122" s="71">
        <v>118</v>
      </c>
      <c r="AB122" s="71">
        <v>286</v>
      </c>
      <c r="AC122" s="71">
        <v>14</v>
      </c>
      <c r="AD122" s="71">
        <v>170</v>
      </c>
      <c r="AE122" s="71">
        <v>1</v>
      </c>
      <c r="AF122" s="72">
        <v>0</v>
      </c>
      <c r="AG122" s="72">
        <v>4.865490450406444</v>
      </c>
      <c r="AH122" s="72">
        <v>0</v>
      </c>
      <c r="AI122" s="72">
        <v>1.2546400099999999</v>
      </c>
      <c r="AJ122" s="72">
        <v>3.378672965637012</v>
      </c>
      <c r="AK122" s="72">
        <v>0</v>
      </c>
      <c r="AL122" s="73">
        <v>0</v>
      </c>
      <c r="AM122" s="60"/>
    </row>
    <row r="123" spans="1:39" ht="15.75" customHeight="1" thickBot="1" x14ac:dyDescent="0.4">
      <c r="A123" s="62" t="s">
        <v>302</v>
      </c>
      <c r="B123" s="63" t="s">
        <v>302</v>
      </c>
      <c r="C123" s="63" t="s">
        <v>306</v>
      </c>
      <c r="D123" s="64" t="s">
        <v>307</v>
      </c>
      <c r="E123" s="75">
        <v>216914</v>
      </c>
      <c r="F123" s="74" t="s">
        <v>62</v>
      </c>
      <c r="G123" s="66" t="str">
        <f t="shared" si="11"/>
        <v>Yes</v>
      </c>
      <c r="H123" s="67">
        <f t="shared" si="13"/>
        <v>4.2689729570244426</v>
      </c>
      <c r="I123" s="68">
        <f t="shared" si="12"/>
        <v>926</v>
      </c>
      <c r="J123" s="69" t="str">
        <f t="shared" si="16"/>
        <v>Wave Money</v>
      </c>
      <c r="K123" s="69" t="str">
        <f t="shared" si="14"/>
        <v>Mytel Wallet</v>
      </c>
      <c r="L123" s="69" t="str">
        <f t="shared" si="15"/>
        <v>M-Pitesan</v>
      </c>
      <c r="M123" s="71" t="s">
        <v>62</v>
      </c>
      <c r="N123" s="56">
        <v>1</v>
      </c>
      <c r="O123" s="71">
        <v>2</v>
      </c>
      <c r="P123" s="71">
        <v>1</v>
      </c>
      <c r="Q123" s="71">
        <v>1</v>
      </c>
      <c r="R123" s="71" t="s">
        <v>62</v>
      </c>
      <c r="S123" s="71" t="s">
        <v>62</v>
      </c>
      <c r="T123" s="71">
        <v>1</v>
      </c>
      <c r="U123" s="71">
        <v>1</v>
      </c>
      <c r="V123" s="71">
        <v>3</v>
      </c>
      <c r="W123" s="71">
        <v>1</v>
      </c>
      <c r="X123" s="71" t="s">
        <v>62</v>
      </c>
      <c r="Y123" s="71">
        <v>1</v>
      </c>
      <c r="Z123" s="71">
        <v>170</v>
      </c>
      <c r="AA123" s="71">
        <v>199</v>
      </c>
      <c r="AB123" s="71">
        <v>234</v>
      </c>
      <c r="AC123" s="71">
        <v>57</v>
      </c>
      <c r="AD123" s="71">
        <v>252</v>
      </c>
      <c r="AE123" s="71">
        <v>2</v>
      </c>
      <c r="AF123" s="72">
        <v>0</v>
      </c>
      <c r="AG123" s="72">
        <v>5.0211863938702965</v>
      </c>
      <c r="AH123" s="72">
        <v>0</v>
      </c>
      <c r="AI123" s="72">
        <v>1.3064800300000001</v>
      </c>
      <c r="AJ123" s="72">
        <v>3.409580831051171</v>
      </c>
      <c r="AK123" s="72">
        <v>0</v>
      </c>
      <c r="AL123" s="73">
        <v>0</v>
      </c>
      <c r="AM123" s="60"/>
    </row>
    <row r="124" spans="1:39" ht="15.75" customHeight="1" thickBot="1" x14ac:dyDescent="0.4">
      <c r="A124" s="62" t="s">
        <v>302</v>
      </c>
      <c r="B124" s="63" t="s">
        <v>302</v>
      </c>
      <c r="C124" s="63" t="s">
        <v>308</v>
      </c>
      <c r="D124" s="64" t="s">
        <v>309</v>
      </c>
      <c r="E124" s="75">
        <v>268719</v>
      </c>
      <c r="F124" s="74" t="s">
        <v>62</v>
      </c>
      <c r="G124" s="66" t="str">
        <f t="shared" si="11"/>
        <v>Yes</v>
      </c>
      <c r="H124" s="67">
        <f t="shared" si="13"/>
        <v>3.7250808465348562</v>
      </c>
      <c r="I124" s="68">
        <f t="shared" si="12"/>
        <v>1001</v>
      </c>
      <c r="J124" s="69" t="str">
        <f t="shared" si="16"/>
        <v>Wave Money</v>
      </c>
      <c r="K124" s="69" t="str">
        <f t="shared" si="14"/>
        <v>M-Pitesan</v>
      </c>
      <c r="L124" s="69" t="str">
        <f t="shared" si="15"/>
        <v>Mytel Wallet</v>
      </c>
      <c r="M124" s="71" t="s">
        <v>62</v>
      </c>
      <c r="N124" s="56" t="s">
        <v>62</v>
      </c>
      <c r="O124" s="71">
        <v>1</v>
      </c>
      <c r="P124" s="71">
        <v>1</v>
      </c>
      <c r="Q124" s="71">
        <v>1</v>
      </c>
      <c r="R124" s="71">
        <v>1</v>
      </c>
      <c r="S124" s="71" t="s">
        <v>62</v>
      </c>
      <c r="T124" s="71">
        <v>1</v>
      </c>
      <c r="U124" s="71">
        <v>1</v>
      </c>
      <c r="V124" s="71">
        <v>2</v>
      </c>
      <c r="W124" s="71" t="s">
        <v>62</v>
      </c>
      <c r="X124" s="71" t="s">
        <v>62</v>
      </c>
      <c r="Y124" s="71" t="s">
        <v>62</v>
      </c>
      <c r="Z124" s="71">
        <v>167</v>
      </c>
      <c r="AA124" s="71">
        <v>233</v>
      </c>
      <c r="AB124" s="71">
        <v>197</v>
      </c>
      <c r="AC124" s="71">
        <v>17</v>
      </c>
      <c r="AD124" s="71">
        <v>378</v>
      </c>
      <c r="AE124" s="71">
        <v>1</v>
      </c>
      <c r="AF124" s="72">
        <v>0</v>
      </c>
      <c r="AG124" s="72">
        <v>0</v>
      </c>
      <c r="AH124" s="72">
        <v>0</v>
      </c>
      <c r="AI124" s="72">
        <v>0.285829</v>
      </c>
      <c r="AJ124" s="72">
        <v>3.3995615819483493</v>
      </c>
      <c r="AK124" s="72">
        <v>0</v>
      </c>
      <c r="AL124" s="73">
        <v>0</v>
      </c>
      <c r="AM124" s="60"/>
    </row>
    <row r="125" spans="1:39" ht="15.75" customHeight="1" thickBot="1" x14ac:dyDescent="0.4">
      <c r="A125" s="62" t="s">
        <v>302</v>
      </c>
      <c r="B125" s="63" t="s">
        <v>302</v>
      </c>
      <c r="C125" s="63" t="s">
        <v>310</v>
      </c>
      <c r="D125" s="64" t="s">
        <v>311</v>
      </c>
      <c r="E125" s="75">
        <v>183266</v>
      </c>
      <c r="F125" s="74" t="s">
        <v>62</v>
      </c>
      <c r="G125" s="66" t="str">
        <f t="shared" si="11"/>
        <v>Yes</v>
      </c>
      <c r="H125" s="67">
        <f t="shared" si="13"/>
        <v>1.0640271517902937</v>
      </c>
      <c r="I125" s="68">
        <f t="shared" si="12"/>
        <v>195</v>
      </c>
      <c r="J125" s="69" t="str">
        <f t="shared" si="16"/>
        <v>M-Pitesan</v>
      </c>
      <c r="K125" s="69" t="str">
        <f t="shared" si="14"/>
        <v>Wave Money</v>
      </c>
      <c r="L125" s="69" t="str">
        <f t="shared" si="15"/>
        <v>Mytel Wallet</v>
      </c>
      <c r="M125" s="71" t="s">
        <v>62</v>
      </c>
      <c r="N125" s="56" t="s">
        <v>62</v>
      </c>
      <c r="O125" s="71">
        <v>1</v>
      </c>
      <c r="P125" s="71" t="s">
        <v>62</v>
      </c>
      <c r="Q125" s="71">
        <v>1</v>
      </c>
      <c r="R125" s="71" t="s">
        <v>62</v>
      </c>
      <c r="S125" s="71" t="s">
        <v>62</v>
      </c>
      <c r="T125" s="71">
        <v>1</v>
      </c>
      <c r="U125" s="71" t="s">
        <v>62</v>
      </c>
      <c r="V125" s="71">
        <v>1</v>
      </c>
      <c r="W125" s="71" t="s">
        <v>62</v>
      </c>
      <c r="X125" s="71" t="s">
        <v>62</v>
      </c>
      <c r="Y125" s="71" t="s">
        <v>62</v>
      </c>
      <c r="Z125" s="71" t="s">
        <v>62</v>
      </c>
      <c r="AA125" s="71">
        <v>100</v>
      </c>
      <c r="AB125" s="71">
        <v>42</v>
      </c>
      <c r="AC125" s="71">
        <v>3</v>
      </c>
      <c r="AD125" s="71">
        <v>45</v>
      </c>
      <c r="AE125" s="71">
        <v>1</v>
      </c>
      <c r="AF125" s="72">
        <v>0</v>
      </c>
      <c r="AG125" s="72">
        <v>3.8329728456247832E-2</v>
      </c>
      <c r="AH125" s="72">
        <v>0</v>
      </c>
      <c r="AI125" s="72">
        <v>0.355744</v>
      </c>
      <c r="AJ125" s="72">
        <v>2.2955617762610592</v>
      </c>
      <c r="AK125" s="72">
        <v>0</v>
      </c>
      <c r="AL125" s="73">
        <v>0</v>
      </c>
      <c r="AM125" s="60"/>
    </row>
    <row r="126" spans="1:39" ht="15.75" customHeight="1" thickBot="1" x14ac:dyDescent="0.4">
      <c r="A126" s="62" t="s">
        <v>302</v>
      </c>
      <c r="B126" s="63" t="s">
        <v>302</v>
      </c>
      <c r="C126" s="63" t="s">
        <v>312</v>
      </c>
      <c r="D126" s="64" t="s">
        <v>313</v>
      </c>
      <c r="E126" s="75">
        <v>241202</v>
      </c>
      <c r="F126" s="74" t="s">
        <v>62</v>
      </c>
      <c r="G126" s="66" t="str">
        <f t="shared" si="11"/>
        <v>Yes</v>
      </c>
      <c r="H126" s="67">
        <f t="shared" si="13"/>
        <v>1.7454249964759829</v>
      </c>
      <c r="I126" s="68">
        <f t="shared" si="12"/>
        <v>421</v>
      </c>
      <c r="J126" s="69" t="str">
        <f t="shared" si="16"/>
        <v>M-Pitesan</v>
      </c>
      <c r="K126" s="69" t="str">
        <f t="shared" si="14"/>
        <v>KBZ Pay</v>
      </c>
      <c r="L126" s="69" t="str">
        <f t="shared" si="15"/>
        <v>Wave Money</v>
      </c>
      <c r="M126" s="71" t="s">
        <v>62</v>
      </c>
      <c r="N126" s="56" t="s">
        <v>62</v>
      </c>
      <c r="O126" s="71" t="s">
        <v>62</v>
      </c>
      <c r="P126" s="71">
        <v>1</v>
      </c>
      <c r="Q126" s="71">
        <v>1</v>
      </c>
      <c r="R126" s="71" t="s">
        <v>62</v>
      </c>
      <c r="S126" s="71" t="s">
        <v>62</v>
      </c>
      <c r="T126" s="71" t="s">
        <v>62</v>
      </c>
      <c r="U126" s="71">
        <v>1</v>
      </c>
      <c r="V126" s="71">
        <v>1</v>
      </c>
      <c r="W126" s="71">
        <v>1</v>
      </c>
      <c r="X126" s="71" t="s">
        <v>62</v>
      </c>
      <c r="Y126" s="71" t="s">
        <v>62</v>
      </c>
      <c r="Z126" s="71">
        <v>113</v>
      </c>
      <c r="AA126" s="71">
        <v>139</v>
      </c>
      <c r="AB126" s="71">
        <v>59</v>
      </c>
      <c r="AC126" s="71">
        <v>23</v>
      </c>
      <c r="AD126" s="71">
        <v>81</v>
      </c>
      <c r="AE126" s="71">
        <v>1</v>
      </c>
      <c r="AF126" s="72">
        <v>0</v>
      </c>
      <c r="AG126" s="72">
        <v>6.9859766297917764E-2</v>
      </c>
      <c r="AH126" s="72">
        <v>0</v>
      </c>
      <c r="AI126" s="72">
        <v>0.24076900000000001</v>
      </c>
      <c r="AJ126" s="72">
        <v>3.4447392869938005</v>
      </c>
      <c r="AK126" s="72">
        <v>0</v>
      </c>
      <c r="AL126" s="73">
        <v>0</v>
      </c>
      <c r="AM126" s="60"/>
    </row>
    <row r="127" spans="1:39" ht="15.75" customHeight="1" thickBot="1" x14ac:dyDescent="0.4">
      <c r="A127" s="62" t="s">
        <v>302</v>
      </c>
      <c r="B127" s="63" t="s">
        <v>314</v>
      </c>
      <c r="C127" s="63" t="s">
        <v>314</v>
      </c>
      <c r="D127" s="64" t="s">
        <v>315</v>
      </c>
      <c r="E127" s="75">
        <v>183296</v>
      </c>
      <c r="F127" s="74" t="s">
        <v>62</v>
      </c>
      <c r="G127" s="66" t="str">
        <f t="shared" si="11"/>
        <v>Yes</v>
      </c>
      <c r="H127" s="67">
        <f t="shared" si="13"/>
        <v>3.3879626396648046</v>
      </c>
      <c r="I127" s="68">
        <f t="shared" si="12"/>
        <v>621</v>
      </c>
      <c r="J127" s="69" t="str">
        <f t="shared" si="16"/>
        <v>M-Pitesan</v>
      </c>
      <c r="K127" s="69" t="str">
        <f t="shared" si="14"/>
        <v>Wave Money</v>
      </c>
      <c r="L127" s="69" t="str">
        <f t="shared" si="15"/>
        <v>KBZ Pay</v>
      </c>
      <c r="M127" s="71">
        <v>1</v>
      </c>
      <c r="N127" s="56" t="s">
        <v>62</v>
      </c>
      <c r="O127" s="71">
        <v>1</v>
      </c>
      <c r="P127" s="71">
        <v>1</v>
      </c>
      <c r="Q127" s="71">
        <v>1</v>
      </c>
      <c r="R127" s="71">
        <v>1</v>
      </c>
      <c r="S127" s="71" t="s">
        <v>62</v>
      </c>
      <c r="T127" s="71" t="s">
        <v>62</v>
      </c>
      <c r="U127" s="71">
        <v>1</v>
      </c>
      <c r="V127" s="71">
        <v>3</v>
      </c>
      <c r="W127" s="71" t="s">
        <v>62</v>
      </c>
      <c r="X127" s="71" t="s">
        <v>62</v>
      </c>
      <c r="Y127" s="71" t="s">
        <v>62</v>
      </c>
      <c r="Z127" s="71">
        <v>110</v>
      </c>
      <c r="AA127" s="71">
        <v>242</v>
      </c>
      <c r="AB127" s="71">
        <v>100</v>
      </c>
      <c r="AC127" s="71">
        <v>15</v>
      </c>
      <c r="AD127" s="71">
        <v>144</v>
      </c>
      <c r="AE127" s="71">
        <v>1</v>
      </c>
      <c r="AF127" s="72">
        <v>0</v>
      </c>
      <c r="AG127" s="72">
        <v>5.0211863938702965</v>
      </c>
      <c r="AH127" s="72">
        <v>0</v>
      </c>
      <c r="AI127" s="72">
        <v>2.3031599999999999E-2</v>
      </c>
      <c r="AJ127" s="72">
        <v>3.3102991808504822</v>
      </c>
      <c r="AK127" s="72">
        <v>0</v>
      </c>
      <c r="AL127" s="73">
        <v>0</v>
      </c>
      <c r="AM127" s="60"/>
    </row>
    <row r="128" spans="1:39" ht="15.75" customHeight="1" thickBot="1" x14ac:dyDescent="0.4">
      <c r="A128" s="62" t="s">
        <v>302</v>
      </c>
      <c r="B128" s="63" t="s">
        <v>314</v>
      </c>
      <c r="C128" s="63" t="s">
        <v>316</v>
      </c>
      <c r="D128" s="64" t="s">
        <v>317</v>
      </c>
      <c r="E128" s="75">
        <v>181390</v>
      </c>
      <c r="F128" s="74" t="s">
        <v>62</v>
      </c>
      <c r="G128" s="66" t="str">
        <f t="shared" si="11"/>
        <v>Yes</v>
      </c>
      <c r="H128" s="67">
        <f t="shared" si="13"/>
        <v>2.276862010033629</v>
      </c>
      <c r="I128" s="68">
        <f t="shared" si="12"/>
        <v>413</v>
      </c>
      <c r="J128" s="69" t="str">
        <f t="shared" si="16"/>
        <v>Wave Money</v>
      </c>
      <c r="K128" s="69" t="str">
        <f t="shared" si="14"/>
        <v>KBZ Pay</v>
      </c>
      <c r="L128" s="69" t="str">
        <f t="shared" si="15"/>
        <v>Mytel Wallet</v>
      </c>
      <c r="M128" s="71" t="s">
        <v>62</v>
      </c>
      <c r="N128" s="56" t="s">
        <v>62</v>
      </c>
      <c r="O128" s="71" t="s">
        <v>62</v>
      </c>
      <c r="P128" s="71">
        <v>1</v>
      </c>
      <c r="Q128" s="71">
        <v>1</v>
      </c>
      <c r="R128" s="71" t="s">
        <v>62</v>
      </c>
      <c r="S128" s="71" t="s">
        <v>62</v>
      </c>
      <c r="T128" s="71" t="s">
        <v>62</v>
      </c>
      <c r="U128" s="71">
        <v>1</v>
      </c>
      <c r="V128" s="71">
        <v>1</v>
      </c>
      <c r="W128" s="71" t="s">
        <v>62</v>
      </c>
      <c r="X128" s="71" t="s">
        <v>62</v>
      </c>
      <c r="Y128" s="71" t="s">
        <v>62</v>
      </c>
      <c r="Z128" s="71">
        <v>113</v>
      </c>
      <c r="AA128" s="71">
        <v>27</v>
      </c>
      <c r="AB128" s="71">
        <v>78</v>
      </c>
      <c r="AC128" s="71" t="s">
        <v>62</v>
      </c>
      <c r="AD128" s="71">
        <v>190</v>
      </c>
      <c r="AE128" s="71">
        <v>1</v>
      </c>
      <c r="AF128" s="72">
        <v>0</v>
      </c>
      <c r="AG128" s="72">
        <v>5.0211863938702965</v>
      </c>
      <c r="AH128" s="72">
        <v>0</v>
      </c>
      <c r="AI128" s="72">
        <v>1.08799</v>
      </c>
      <c r="AJ128" s="72">
        <v>3.7669947717736503</v>
      </c>
      <c r="AK128" s="72">
        <v>0.40029421632255141</v>
      </c>
      <c r="AL128" s="73">
        <v>0</v>
      </c>
      <c r="AM128" s="60"/>
    </row>
    <row r="129" spans="1:39" ht="15.75" customHeight="1" thickBot="1" x14ac:dyDescent="0.4">
      <c r="A129" s="62" t="s">
        <v>302</v>
      </c>
      <c r="B129" s="63" t="s">
        <v>314</v>
      </c>
      <c r="C129" s="63" t="s">
        <v>318</v>
      </c>
      <c r="D129" s="64" t="s">
        <v>319</v>
      </c>
      <c r="E129" s="75">
        <v>52616</v>
      </c>
      <c r="F129" s="74" t="s">
        <v>62</v>
      </c>
      <c r="G129" s="66" t="str">
        <f t="shared" si="11"/>
        <v>Yes</v>
      </c>
      <c r="H129" s="67">
        <f t="shared" si="13"/>
        <v>3.5160407480614264</v>
      </c>
      <c r="I129" s="68">
        <f t="shared" si="12"/>
        <v>185</v>
      </c>
      <c r="J129" s="69" t="str">
        <f t="shared" si="16"/>
        <v>M-Pitesan</v>
      </c>
      <c r="K129" s="69" t="str">
        <f t="shared" si="14"/>
        <v>Mytel Wallet</v>
      </c>
      <c r="L129" s="69" t="str">
        <f t="shared" si="15"/>
        <v>Wave Money</v>
      </c>
      <c r="M129" s="71" t="s">
        <v>62</v>
      </c>
      <c r="N129" s="56" t="s">
        <v>62</v>
      </c>
      <c r="O129" s="71" t="s">
        <v>62</v>
      </c>
      <c r="P129" s="71" t="s">
        <v>62</v>
      </c>
      <c r="Q129" s="71">
        <v>1</v>
      </c>
      <c r="R129" s="71" t="s">
        <v>62</v>
      </c>
      <c r="S129" s="71" t="s">
        <v>62</v>
      </c>
      <c r="T129" s="71" t="s">
        <v>62</v>
      </c>
      <c r="U129" s="71" t="s">
        <v>62</v>
      </c>
      <c r="V129" s="71" t="s">
        <v>62</v>
      </c>
      <c r="W129" s="71" t="s">
        <v>62</v>
      </c>
      <c r="X129" s="71" t="s">
        <v>62</v>
      </c>
      <c r="Y129" s="71" t="s">
        <v>62</v>
      </c>
      <c r="Z129" s="71" t="s">
        <v>62</v>
      </c>
      <c r="AA129" s="71">
        <v>107</v>
      </c>
      <c r="AB129" s="71">
        <v>47</v>
      </c>
      <c r="AC129" s="71" t="s">
        <v>62</v>
      </c>
      <c r="AD129" s="71">
        <v>29</v>
      </c>
      <c r="AE129" s="71">
        <v>1</v>
      </c>
      <c r="AF129" s="72">
        <v>0</v>
      </c>
      <c r="AG129" s="72">
        <v>5.0211863938702965</v>
      </c>
      <c r="AH129" s="72">
        <v>0</v>
      </c>
      <c r="AI129" s="72">
        <v>2.9199500000000003E-2</v>
      </c>
      <c r="AJ129" s="72">
        <v>1.0164983635226466</v>
      </c>
      <c r="AK129" s="72">
        <v>4.9738058907811951</v>
      </c>
      <c r="AL129" s="73">
        <v>0</v>
      </c>
      <c r="AM129" s="60"/>
    </row>
    <row r="130" spans="1:39" ht="15.75" customHeight="1" thickBot="1" x14ac:dyDescent="0.4">
      <c r="A130" s="62" t="s">
        <v>302</v>
      </c>
      <c r="B130" s="63" t="s">
        <v>314</v>
      </c>
      <c r="C130" s="63" t="s">
        <v>320</v>
      </c>
      <c r="D130" s="64" t="s">
        <v>321</v>
      </c>
      <c r="E130" s="75">
        <v>255611</v>
      </c>
      <c r="F130" s="74" t="s">
        <v>62</v>
      </c>
      <c r="G130" s="66" t="str">
        <f t="shared" si="11"/>
        <v>Yes</v>
      </c>
      <c r="H130" s="67">
        <f t="shared" si="13"/>
        <v>2.5937850874962347</v>
      </c>
      <c r="I130" s="68">
        <f t="shared" si="12"/>
        <v>663</v>
      </c>
      <c r="J130" s="69" t="str">
        <f t="shared" si="16"/>
        <v>Mytel Wallet</v>
      </c>
      <c r="K130" s="69" t="str">
        <f t="shared" si="14"/>
        <v>Wave Money</v>
      </c>
      <c r="L130" s="69" t="str">
        <f t="shared" si="15"/>
        <v>M-Pitesan</v>
      </c>
      <c r="M130" s="71">
        <v>1</v>
      </c>
      <c r="N130" s="56" t="s">
        <v>62</v>
      </c>
      <c r="O130" s="71" t="s">
        <v>62</v>
      </c>
      <c r="P130" s="71">
        <v>1</v>
      </c>
      <c r="Q130" s="71">
        <v>1</v>
      </c>
      <c r="R130" s="71" t="s">
        <v>62</v>
      </c>
      <c r="S130" s="71">
        <v>1</v>
      </c>
      <c r="T130" s="71" t="s">
        <v>62</v>
      </c>
      <c r="U130" s="71">
        <v>1</v>
      </c>
      <c r="V130" s="71">
        <v>2</v>
      </c>
      <c r="W130" s="71">
        <v>1</v>
      </c>
      <c r="X130" s="71" t="s">
        <v>62</v>
      </c>
      <c r="Y130" s="71" t="s">
        <v>62</v>
      </c>
      <c r="Z130" s="71">
        <v>95</v>
      </c>
      <c r="AA130" s="71">
        <v>129</v>
      </c>
      <c r="AB130" s="71">
        <v>232</v>
      </c>
      <c r="AC130" s="71">
        <v>4</v>
      </c>
      <c r="AD130" s="71">
        <v>194</v>
      </c>
      <c r="AE130" s="71">
        <v>1</v>
      </c>
      <c r="AF130" s="72">
        <v>0</v>
      </c>
      <c r="AG130" s="72">
        <v>5.0211863938702965</v>
      </c>
      <c r="AH130" s="72">
        <v>0</v>
      </c>
      <c r="AI130" s="72">
        <v>0.55881100000000006</v>
      </c>
      <c r="AJ130" s="72">
        <v>5.1163143736754861</v>
      </c>
      <c r="AK130" s="72">
        <v>5.1319732833565695E-2</v>
      </c>
      <c r="AL130" s="73">
        <v>0</v>
      </c>
      <c r="AM130" s="60"/>
    </row>
    <row r="131" spans="1:39" ht="15.75" customHeight="1" thickBot="1" x14ac:dyDescent="0.4">
      <c r="A131" s="62" t="s">
        <v>302</v>
      </c>
      <c r="B131" s="63" t="s">
        <v>314</v>
      </c>
      <c r="C131" s="63" t="s">
        <v>322</v>
      </c>
      <c r="D131" s="64" t="s">
        <v>323</v>
      </c>
      <c r="E131" s="75">
        <v>45162</v>
      </c>
      <c r="F131" s="74" t="s">
        <v>62</v>
      </c>
      <c r="G131" s="66" t="str">
        <f t="shared" si="11"/>
        <v>Yes</v>
      </c>
      <c r="H131" s="67">
        <f t="shared" si="13"/>
        <v>0.81927283999822864</v>
      </c>
      <c r="I131" s="68">
        <f t="shared" si="12"/>
        <v>37</v>
      </c>
      <c r="J131" s="69" t="str">
        <f t="shared" si="16"/>
        <v>Mytel Wallet</v>
      </c>
      <c r="K131" s="69" t="str">
        <f t="shared" si="14"/>
        <v>Wave Money</v>
      </c>
      <c r="L131" s="69" t="str">
        <f t="shared" si="15"/>
        <v>MADB</v>
      </c>
      <c r="M131" s="71" t="s">
        <v>62</v>
      </c>
      <c r="N131" s="56" t="s">
        <v>62</v>
      </c>
      <c r="O131" s="71" t="s">
        <v>62</v>
      </c>
      <c r="P131" s="71" t="s">
        <v>62</v>
      </c>
      <c r="Q131" s="71">
        <v>1</v>
      </c>
      <c r="R131" s="71" t="s">
        <v>62</v>
      </c>
      <c r="S131" s="71" t="s">
        <v>62</v>
      </c>
      <c r="T131" s="71" t="s">
        <v>62</v>
      </c>
      <c r="U131" s="71" t="s">
        <v>62</v>
      </c>
      <c r="V131" s="71" t="s">
        <v>62</v>
      </c>
      <c r="W131" s="71" t="s">
        <v>62</v>
      </c>
      <c r="X131" s="71" t="s">
        <v>62</v>
      </c>
      <c r="Y131" s="71" t="s">
        <v>62</v>
      </c>
      <c r="Z131" s="71" t="s">
        <v>62</v>
      </c>
      <c r="AA131" s="71" t="s">
        <v>62</v>
      </c>
      <c r="AB131" s="71">
        <v>24</v>
      </c>
      <c r="AC131" s="71" t="s">
        <v>62</v>
      </c>
      <c r="AD131" s="71">
        <v>11</v>
      </c>
      <c r="AE131" s="71">
        <v>1</v>
      </c>
      <c r="AF131" s="72">
        <v>0</v>
      </c>
      <c r="AG131" s="72">
        <v>5.0211863938702965</v>
      </c>
      <c r="AH131" s="72">
        <v>0</v>
      </c>
      <c r="AI131" s="72">
        <v>1.2536000299999999</v>
      </c>
      <c r="AJ131" s="72">
        <v>1.0933126066442802</v>
      </c>
      <c r="AK131" s="72">
        <v>5.077262257074513</v>
      </c>
      <c r="AL131" s="73">
        <v>0</v>
      </c>
      <c r="AM131" s="60"/>
    </row>
    <row r="132" spans="1:39" ht="15.75" customHeight="1" thickBot="1" x14ac:dyDescent="0.4">
      <c r="A132" s="62" t="s">
        <v>302</v>
      </c>
      <c r="B132" s="63" t="s">
        <v>324</v>
      </c>
      <c r="C132" s="63" t="s">
        <v>324</v>
      </c>
      <c r="D132" s="64" t="s">
        <v>325</v>
      </c>
      <c r="E132" s="75">
        <v>104940</v>
      </c>
      <c r="F132" s="74" t="s">
        <v>62</v>
      </c>
      <c r="G132" s="66" t="str">
        <f t="shared" si="11"/>
        <v>Yes</v>
      </c>
      <c r="H132" s="67">
        <f t="shared" si="13"/>
        <v>5.5460263007432822</v>
      </c>
      <c r="I132" s="68">
        <f t="shared" si="12"/>
        <v>582</v>
      </c>
      <c r="J132" s="69" t="str">
        <f t="shared" si="16"/>
        <v>Wave Money</v>
      </c>
      <c r="K132" s="69" t="str">
        <f t="shared" si="14"/>
        <v>M-Pitesan</v>
      </c>
      <c r="L132" s="69" t="str">
        <f t="shared" si="15"/>
        <v>KBZ Pay</v>
      </c>
      <c r="M132" s="71" t="s">
        <v>62</v>
      </c>
      <c r="N132" s="56" t="s">
        <v>62</v>
      </c>
      <c r="O132" s="71">
        <v>2</v>
      </c>
      <c r="P132" s="71">
        <v>1</v>
      </c>
      <c r="Q132" s="71">
        <v>1</v>
      </c>
      <c r="R132" s="71" t="s">
        <v>62</v>
      </c>
      <c r="S132" s="71" t="s">
        <v>62</v>
      </c>
      <c r="T132" s="71" t="s">
        <v>62</v>
      </c>
      <c r="U132" s="71" t="s">
        <v>62</v>
      </c>
      <c r="V132" s="71" t="s">
        <v>62</v>
      </c>
      <c r="W132" s="71" t="s">
        <v>62</v>
      </c>
      <c r="X132" s="71" t="s">
        <v>62</v>
      </c>
      <c r="Y132" s="71" t="s">
        <v>62</v>
      </c>
      <c r="Z132" s="71">
        <v>114</v>
      </c>
      <c r="AA132" s="71">
        <v>152</v>
      </c>
      <c r="AB132" s="71">
        <v>109</v>
      </c>
      <c r="AC132" s="71">
        <v>8</v>
      </c>
      <c r="AD132" s="71">
        <v>193</v>
      </c>
      <c r="AE132" s="71">
        <v>2</v>
      </c>
      <c r="AF132" s="72">
        <v>0</v>
      </c>
      <c r="AG132" s="72">
        <v>3.6207192628577016</v>
      </c>
      <c r="AH132" s="72">
        <v>0</v>
      </c>
      <c r="AI132" s="72">
        <v>0.71441301999999995</v>
      </c>
      <c r="AJ132" s="72">
        <v>2.9382510641657</v>
      </c>
      <c r="AK132" s="72">
        <v>0</v>
      </c>
      <c r="AL132" s="73">
        <v>0</v>
      </c>
      <c r="AM132" s="60"/>
    </row>
    <row r="133" spans="1:39" ht="15.75" customHeight="1" thickBot="1" x14ac:dyDescent="0.4">
      <c r="A133" s="62" t="s">
        <v>302</v>
      </c>
      <c r="B133" s="63" t="s">
        <v>324</v>
      </c>
      <c r="C133" s="63" t="s">
        <v>290</v>
      </c>
      <c r="D133" s="64" t="s">
        <v>326</v>
      </c>
      <c r="E133" s="75">
        <v>131275</v>
      </c>
      <c r="F133" s="74" t="s">
        <v>62</v>
      </c>
      <c r="G133" s="66" t="str">
        <f t="shared" ref="G133:G196" si="17">IF(I133&gt;0,"Yes",IF(I133&lt;1,"No"))</f>
        <v>Yes</v>
      </c>
      <c r="H133" s="67">
        <f t="shared" si="13"/>
        <v>1.089316320700819</v>
      </c>
      <c r="I133" s="68">
        <f t="shared" si="12"/>
        <v>143</v>
      </c>
      <c r="J133" s="69" t="str">
        <f t="shared" si="16"/>
        <v>M-Pitesan</v>
      </c>
      <c r="K133" s="69" t="str">
        <f t="shared" si="14"/>
        <v>Wave Money</v>
      </c>
      <c r="L133" s="69" t="str">
        <f t="shared" si="15"/>
        <v>Mytel Wallet</v>
      </c>
      <c r="M133" s="71" t="s">
        <v>62</v>
      </c>
      <c r="N133" s="56" t="s">
        <v>62</v>
      </c>
      <c r="O133" s="71" t="s">
        <v>62</v>
      </c>
      <c r="P133" s="71" t="s">
        <v>62</v>
      </c>
      <c r="Q133" s="71">
        <v>1</v>
      </c>
      <c r="R133" s="71" t="s">
        <v>62</v>
      </c>
      <c r="S133" s="71" t="s">
        <v>62</v>
      </c>
      <c r="T133" s="71" t="s">
        <v>62</v>
      </c>
      <c r="U133" s="71" t="s">
        <v>62</v>
      </c>
      <c r="V133" s="71" t="s">
        <v>62</v>
      </c>
      <c r="W133" s="71" t="s">
        <v>62</v>
      </c>
      <c r="X133" s="71" t="s">
        <v>62</v>
      </c>
      <c r="Y133" s="71" t="s">
        <v>62</v>
      </c>
      <c r="Z133" s="71" t="s">
        <v>62</v>
      </c>
      <c r="AA133" s="71">
        <v>48</v>
      </c>
      <c r="AB133" s="71">
        <v>32</v>
      </c>
      <c r="AC133" s="71">
        <v>14</v>
      </c>
      <c r="AD133" s="71">
        <v>47</v>
      </c>
      <c r="AE133" s="71">
        <v>1</v>
      </c>
      <c r="AF133" s="72">
        <v>0</v>
      </c>
      <c r="AG133" s="72">
        <v>5.0211863938702965</v>
      </c>
      <c r="AH133" s="72">
        <v>0</v>
      </c>
      <c r="AI133" s="72">
        <v>0.35604200000000003</v>
      </c>
      <c r="AJ133" s="72">
        <v>2.6379772046902228</v>
      </c>
      <c r="AK133" s="72">
        <v>0.94941625830391774</v>
      </c>
      <c r="AL133" s="73">
        <v>0</v>
      </c>
      <c r="AM133" s="60"/>
    </row>
    <row r="134" spans="1:39" ht="15.75" customHeight="1" thickBot="1" x14ac:dyDescent="0.4">
      <c r="A134" s="62" t="s">
        <v>302</v>
      </c>
      <c r="B134" s="63" t="s">
        <v>324</v>
      </c>
      <c r="C134" s="63" t="s">
        <v>327</v>
      </c>
      <c r="D134" s="64" t="s">
        <v>328</v>
      </c>
      <c r="E134" s="75">
        <v>63744</v>
      </c>
      <c r="F134" s="74" t="s">
        <v>62</v>
      </c>
      <c r="G134" s="66" t="str">
        <f t="shared" si="17"/>
        <v>Yes</v>
      </c>
      <c r="H134" s="67">
        <f t="shared" si="13"/>
        <v>1.9923443775100402</v>
      </c>
      <c r="I134" s="68">
        <f t="shared" ref="I134:I197" si="18">+SUM(M134:AE134)</f>
        <v>127</v>
      </c>
      <c r="J134" s="69" t="str">
        <f t="shared" si="16"/>
        <v>M-Pitesan</v>
      </c>
      <c r="K134" s="69" t="str">
        <f t="shared" si="14"/>
        <v>Mytel Wallet</v>
      </c>
      <c r="L134" s="69" t="str">
        <f t="shared" si="15"/>
        <v>Wave Money</v>
      </c>
      <c r="M134" s="71" t="s">
        <v>62</v>
      </c>
      <c r="N134" s="56" t="s">
        <v>62</v>
      </c>
      <c r="O134" s="71" t="s">
        <v>62</v>
      </c>
      <c r="P134" s="71" t="s">
        <v>62</v>
      </c>
      <c r="Q134" s="71">
        <v>1</v>
      </c>
      <c r="R134" s="71" t="s">
        <v>62</v>
      </c>
      <c r="S134" s="71" t="s">
        <v>62</v>
      </c>
      <c r="T134" s="71" t="s">
        <v>62</v>
      </c>
      <c r="U134" s="71" t="s">
        <v>62</v>
      </c>
      <c r="V134" s="71" t="s">
        <v>62</v>
      </c>
      <c r="W134" s="71" t="s">
        <v>62</v>
      </c>
      <c r="X134" s="71" t="s">
        <v>62</v>
      </c>
      <c r="Y134" s="71" t="s">
        <v>62</v>
      </c>
      <c r="Z134" s="71" t="s">
        <v>62</v>
      </c>
      <c r="AA134" s="71">
        <v>76</v>
      </c>
      <c r="AB134" s="71">
        <v>30</v>
      </c>
      <c r="AC134" s="71" t="s">
        <v>62</v>
      </c>
      <c r="AD134" s="71">
        <v>19</v>
      </c>
      <c r="AE134" s="71">
        <v>1</v>
      </c>
      <c r="AF134" s="72">
        <v>0</v>
      </c>
      <c r="AG134" s="72">
        <v>4.6138516858030778</v>
      </c>
      <c r="AH134" s="72">
        <v>0</v>
      </c>
      <c r="AI134" s="72">
        <v>0.28655701</v>
      </c>
      <c r="AJ134" s="72">
        <v>1.4264374586326458</v>
      </c>
      <c r="AK134" s="72">
        <v>0.93818980405343022</v>
      </c>
      <c r="AL134" s="73">
        <v>0</v>
      </c>
      <c r="AM134" s="60"/>
    </row>
    <row r="135" spans="1:39" ht="15.75" customHeight="1" thickBot="1" x14ac:dyDescent="0.4">
      <c r="A135" s="62" t="s">
        <v>302</v>
      </c>
      <c r="B135" s="63" t="s">
        <v>324</v>
      </c>
      <c r="C135" s="63" t="s">
        <v>329</v>
      </c>
      <c r="D135" s="64" t="s">
        <v>330</v>
      </c>
      <c r="E135" s="75">
        <v>76165</v>
      </c>
      <c r="F135" s="74" t="s">
        <v>62</v>
      </c>
      <c r="G135" s="66" t="str">
        <f t="shared" si="17"/>
        <v>Yes</v>
      </c>
      <c r="H135" s="67">
        <f t="shared" ref="H135:H198" si="19">+I135/E135*1000</f>
        <v>2.231996323770761</v>
      </c>
      <c r="I135" s="68">
        <f t="shared" si="18"/>
        <v>170</v>
      </c>
      <c r="J135" s="69" t="str">
        <f t="shared" si="16"/>
        <v>M-Pitesan</v>
      </c>
      <c r="K135" s="69" t="str">
        <f t="shared" si="14"/>
        <v>Mytel Wallet</v>
      </c>
      <c r="L135" s="69" t="str">
        <f t="shared" si="15"/>
        <v>Wave Money</v>
      </c>
      <c r="M135" s="71" t="s">
        <v>62</v>
      </c>
      <c r="N135" s="56" t="s">
        <v>62</v>
      </c>
      <c r="O135" s="71" t="s">
        <v>62</v>
      </c>
      <c r="P135" s="71" t="s">
        <v>62</v>
      </c>
      <c r="Q135" s="71">
        <v>1</v>
      </c>
      <c r="R135" s="71" t="s">
        <v>62</v>
      </c>
      <c r="S135" s="71">
        <v>1</v>
      </c>
      <c r="T135" s="71" t="s">
        <v>62</v>
      </c>
      <c r="U135" s="71" t="s">
        <v>62</v>
      </c>
      <c r="V135" s="71" t="s">
        <v>62</v>
      </c>
      <c r="W135" s="71" t="s">
        <v>62</v>
      </c>
      <c r="X135" s="71" t="s">
        <v>62</v>
      </c>
      <c r="Y135" s="71" t="s">
        <v>62</v>
      </c>
      <c r="Z135" s="71" t="s">
        <v>62</v>
      </c>
      <c r="AA135" s="71">
        <v>77</v>
      </c>
      <c r="AB135" s="71">
        <v>53</v>
      </c>
      <c r="AC135" s="71">
        <v>6</v>
      </c>
      <c r="AD135" s="71">
        <v>31</v>
      </c>
      <c r="AE135" s="71">
        <v>1</v>
      </c>
      <c r="AF135" s="72">
        <v>0</v>
      </c>
      <c r="AG135" s="72">
        <v>0</v>
      </c>
      <c r="AH135" s="72">
        <v>0</v>
      </c>
      <c r="AI135" s="72">
        <v>0.64078898000000006</v>
      </c>
      <c r="AJ135" s="72">
        <v>2.6883770638135083</v>
      </c>
      <c r="AK135" s="72">
        <v>0</v>
      </c>
      <c r="AL135" s="73">
        <v>0</v>
      </c>
      <c r="AM135" s="60"/>
    </row>
    <row r="136" spans="1:39" ht="15.75" customHeight="1" thickBot="1" x14ac:dyDescent="0.4">
      <c r="A136" s="62" t="s">
        <v>302</v>
      </c>
      <c r="B136" s="63" t="s">
        <v>324</v>
      </c>
      <c r="C136" s="63" t="s">
        <v>331</v>
      </c>
      <c r="D136" s="64" t="s">
        <v>332</v>
      </c>
      <c r="E136" s="75">
        <v>240810</v>
      </c>
      <c r="F136" s="74" t="s">
        <v>62</v>
      </c>
      <c r="G136" s="66" t="str">
        <f t="shared" si="17"/>
        <v>Yes</v>
      </c>
      <c r="H136" s="67">
        <f t="shared" si="19"/>
        <v>3.0937253436319088</v>
      </c>
      <c r="I136" s="68">
        <f t="shared" si="18"/>
        <v>745</v>
      </c>
      <c r="J136" s="69" t="str">
        <f t="shared" si="16"/>
        <v>Wave Money</v>
      </c>
      <c r="K136" s="69" t="str">
        <f t="shared" si="14"/>
        <v>M-Pitesan</v>
      </c>
      <c r="L136" s="69" t="str">
        <f t="shared" si="15"/>
        <v>Mytel Wallet</v>
      </c>
      <c r="M136" s="71">
        <v>1</v>
      </c>
      <c r="N136" s="56">
        <v>1</v>
      </c>
      <c r="O136" s="71">
        <v>1</v>
      </c>
      <c r="P136" s="71">
        <v>1</v>
      </c>
      <c r="Q136" s="71">
        <v>1</v>
      </c>
      <c r="R136" s="71">
        <v>1</v>
      </c>
      <c r="S136" s="71" t="s">
        <v>62</v>
      </c>
      <c r="T136" s="71" t="s">
        <v>62</v>
      </c>
      <c r="U136" s="71">
        <v>1</v>
      </c>
      <c r="V136" s="71">
        <v>3</v>
      </c>
      <c r="W136" s="71">
        <v>1</v>
      </c>
      <c r="X136" s="71" t="s">
        <v>62</v>
      </c>
      <c r="Y136" s="71" t="s">
        <v>62</v>
      </c>
      <c r="Z136" s="71">
        <v>77</v>
      </c>
      <c r="AA136" s="71">
        <v>188</v>
      </c>
      <c r="AB136" s="71">
        <v>116</v>
      </c>
      <c r="AC136" s="71">
        <v>47</v>
      </c>
      <c r="AD136" s="71">
        <v>305</v>
      </c>
      <c r="AE136" s="71">
        <v>1</v>
      </c>
      <c r="AF136" s="72">
        <v>0</v>
      </c>
      <c r="AG136" s="72">
        <v>5.2303690190389877E-2</v>
      </c>
      <c r="AH136" s="72">
        <v>0</v>
      </c>
      <c r="AI136" s="72">
        <v>0.313994</v>
      </c>
      <c r="AJ136" s="72">
        <v>4.5067796918929091</v>
      </c>
      <c r="AK136" s="72">
        <v>0</v>
      </c>
      <c r="AL136" s="73">
        <v>0</v>
      </c>
      <c r="AM136" s="60"/>
    </row>
    <row r="137" spans="1:39" ht="15.75" customHeight="1" thickBot="1" x14ac:dyDescent="0.4">
      <c r="A137" s="62" t="s">
        <v>302</v>
      </c>
      <c r="B137" s="63" t="s">
        <v>324</v>
      </c>
      <c r="C137" s="63" t="s">
        <v>333</v>
      </c>
      <c r="D137" s="64" t="s">
        <v>334</v>
      </c>
      <c r="E137" s="75">
        <v>120275</v>
      </c>
      <c r="F137" s="74" t="s">
        <v>62</v>
      </c>
      <c r="G137" s="66" t="str">
        <f t="shared" si="17"/>
        <v>Yes</v>
      </c>
      <c r="H137" s="67">
        <f t="shared" si="19"/>
        <v>1.0808563708168779</v>
      </c>
      <c r="I137" s="68">
        <f t="shared" si="18"/>
        <v>130</v>
      </c>
      <c r="J137" s="69" t="str">
        <f t="shared" si="16"/>
        <v>M-Pitesan</v>
      </c>
      <c r="K137" s="69" t="str">
        <f t="shared" si="14"/>
        <v>Mytel Wallet</v>
      </c>
      <c r="L137" s="69" t="str">
        <f t="shared" si="15"/>
        <v>Wave Money</v>
      </c>
      <c r="M137" s="71" t="s">
        <v>62</v>
      </c>
      <c r="N137" s="56" t="s">
        <v>62</v>
      </c>
      <c r="O137" s="71" t="s">
        <v>62</v>
      </c>
      <c r="P137" s="71" t="s">
        <v>62</v>
      </c>
      <c r="Q137" s="71">
        <v>1</v>
      </c>
      <c r="R137" s="71" t="s">
        <v>62</v>
      </c>
      <c r="S137" s="71" t="s">
        <v>62</v>
      </c>
      <c r="T137" s="71" t="s">
        <v>62</v>
      </c>
      <c r="U137" s="71" t="s">
        <v>62</v>
      </c>
      <c r="V137" s="71">
        <v>1</v>
      </c>
      <c r="W137" s="71" t="s">
        <v>62</v>
      </c>
      <c r="X137" s="71" t="s">
        <v>62</v>
      </c>
      <c r="Y137" s="71" t="s">
        <v>62</v>
      </c>
      <c r="Z137" s="71" t="s">
        <v>62</v>
      </c>
      <c r="AA137" s="71">
        <v>69</v>
      </c>
      <c r="AB137" s="71">
        <v>32</v>
      </c>
      <c r="AC137" s="71">
        <v>6</v>
      </c>
      <c r="AD137" s="71">
        <v>20</v>
      </c>
      <c r="AE137" s="71">
        <v>1</v>
      </c>
      <c r="AF137" s="72">
        <v>0</v>
      </c>
      <c r="AG137" s="72">
        <v>1.5239401129124222</v>
      </c>
      <c r="AH137" s="72">
        <v>0</v>
      </c>
      <c r="AI137" s="72">
        <v>0.41066698999999995</v>
      </c>
      <c r="AJ137" s="72">
        <v>1.617896200579295</v>
      </c>
      <c r="AK137" s="72">
        <v>0</v>
      </c>
      <c r="AL137" s="73">
        <v>0</v>
      </c>
      <c r="AM137" s="60"/>
    </row>
    <row r="138" spans="1:39" ht="15.75" customHeight="1" thickBot="1" x14ac:dyDescent="0.4">
      <c r="A138" s="62" t="s">
        <v>302</v>
      </c>
      <c r="B138" s="63" t="s">
        <v>335</v>
      </c>
      <c r="C138" s="63" t="s">
        <v>335</v>
      </c>
      <c r="D138" s="64" t="s">
        <v>336</v>
      </c>
      <c r="E138" s="75">
        <v>311716</v>
      </c>
      <c r="F138" s="74" t="s">
        <v>62</v>
      </c>
      <c r="G138" s="66" t="str">
        <f t="shared" si="17"/>
        <v>Yes</v>
      </c>
      <c r="H138" s="67">
        <f t="shared" si="19"/>
        <v>5.3510246506435344</v>
      </c>
      <c r="I138" s="68">
        <f t="shared" si="18"/>
        <v>1668</v>
      </c>
      <c r="J138" s="69" t="str">
        <f t="shared" si="16"/>
        <v>Mytel Wallet</v>
      </c>
      <c r="K138" s="69" t="str">
        <f t="shared" si="14"/>
        <v>Wave Money</v>
      </c>
      <c r="L138" s="69" t="str">
        <f t="shared" si="15"/>
        <v>M-Pitesan</v>
      </c>
      <c r="M138" s="71">
        <v>1</v>
      </c>
      <c r="N138" s="56">
        <v>1</v>
      </c>
      <c r="O138" s="71">
        <v>1</v>
      </c>
      <c r="P138" s="71">
        <v>3</v>
      </c>
      <c r="Q138" s="71">
        <v>1</v>
      </c>
      <c r="R138" s="71">
        <v>1</v>
      </c>
      <c r="S138" s="71">
        <v>1</v>
      </c>
      <c r="T138" s="71" t="s">
        <v>62</v>
      </c>
      <c r="U138" s="71">
        <v>1</v>
      </c>
      <c r="V138" s="71">
        <v>4</v>
      </c>
      <c r="W138" s="71">
        <v>1</v>
      </c>
      <c r="X138" s="71" t="s">
        <v>62</v>
      </c>
      <c r="Y138" s="71" t="s">
        <v>62</v>
      </c>
      <c r="Z138" s="71">
        <v>273</v>
      </c>
      <c r="AA138" s="71">
        <v>316</v>
      </c>
      <c r="AB138" s="71">
        <v>453</v>
      </c>
      <c r="AC138" s="71">
        <v>165</v>
      </c>
      <c r="AD138" s="71">
        <v>444</v>
      </c>
      <c r="AE138" s="71">
        <v>2</v>
      </c>
      <c r="AF138" s="72">
        <v>0</v>
      </c>
      <c r="AG138" s="72">
        <v>4.3082080530590776</v>
      </c>
      <c r="AH138" s="72">
        <v>0</v>
      </c>
      <c r="AI138" s="72">
        <v>0.39137498999999998</v>
      </c>
      <c r="AJ138" s="72">
        <v>6.5424482186989552</v>
      </c>
      <c r="AK138" s="72">
        <v>0</v>
      </c>
      <c r="AL138" s="73">
        <v>0</v>
      </c>
      <c r="AM138" s="60"/>
    </row>
    <row r="139" spans="1:39" ht="15.75" customHeight="1" thickBot="1" x14ac:dyDescent="0.4">
      <c r="A139" s="62" t="s">
        <v>302</v>
      </c>
      <c r="B139" s="63" t="s">
        <v>335</v>
      </c>
      <c r="C139" s="63" t="s">
        <v>337</v>
      </c>
      <c r="D139" s="64" t="s">
        <v>338</v>
      </c>
      <c r="E139" s="75">
        <v>246431</v>
      </c>
      <c r="F139" s="74" t="s">
        <v>62</v>
      </c>
      <c r="G139" s="66" t="str">
        <f t="shared" si="17"/>
        <v>Yes</v>
      </c>
      <c r="H139" s="67">
        <f t="shared" si="19"/>
        <v>1.740852408990752</v>
      </c>
      <c r="I139" s="68">
        <f t="shared" si="18"/>
        <v>429</v>
      </c>
      <c r="J139" s="69" t="str">
        <f t="shared" si="16"/>
        <v>Wave Money</v>
      </c>
      <c r="K139" s="69" t="str">
        <f t="shared" si="14"/>
        <v>Mytel Wallet</v>
      </c>
      <c r="L139" s="69" t="str">
        <f t="shared" si="15"/>
        <v>M-Pitesan</v>
      </c>
      <c r="M139" s="71" t="s">
        <v>62</v>
      </c>
      <c r="N139" s="56">
        <v>1</v>
      </c>
      <c r="O139" s="71">
        <v>1</v>
      </c>
      <c r="P139" s="71" t="s">
        <v>62</v>
      </c>
      <c r="Q139" s="71">
        <v>1</v>
      </c>
      <c r="R139" s="71" t="s">
        <v>62</v>
      </c>
      <c r="S139" s="71">
        <v>1</v>
      </c>
      <c r="T139" s="71" t="s">
        <v>62</v>
      </c>
      <c r="U139" s="71" t="s">
        <v>62</v>
      </c>
      <c r="V139" s="71">
        <v>2</v>
      </c>
      <c r="W139" s="71" t="s">
        <v>62</v>
      </c>
      <c r="X139" s="71" t="s">
        <v>62</v>
      </c>
      <c r="Y139" s="71" t="s">
        <v>62</v>
      </c>
      <c r="Z139" s="71" t="s">
        <v>62</v>
      </c>
      <c r="AA139" s="71">
        <v>78</v>
      </c>
      <c r="AB139" s="71">
        <v>118</v>
      </c>
      <c r="AC139" s="71">
        <v>19</v>
      </c>
      <c r="AD139" s="71">
        <v>207</v>
      </c>
      <c r="AE139" s="71">
        <v>1</v>
      </c>
      <c r="AF139" s="72">
        <v>0</v>
      </c>
      <c r="AG139" s="72">
        <v>0.18673842410667518</v>
      </c>
      <c r="AH139" s="72">
        <v>0</v>
      </c>
      <c r="AI139" s="72">
        <v>2.2837099099999998</v>
      </c>
      <c r="AJ139" s="72">
        <v>5.329572572761001</v>
      </c>
      <c r="AK139" s="72">
        <v>0</v>
      </c>
      <c r="AL139" s="73">
        <v>0</v>
      </c>
      <c r="AM139" s="60"/>
    </row>
    <row r="140" spans="1:39" ht="15.75" customHeight="1" thickBot="1" x14ac:dyDescent="0.4">
      <c r="A140" s="62" t="s">
        <v>302</v>
      </c>
      <c r="B140" s="63" t="s">
        <v>335</v>
      </c>
      <c r="C140" s="63" t="s">
        <v>339</v>
      </c>
      <c r="D140" s="64" t="s">
        <v>340</v>
      </c>
      <c r="E140" s="75">
        <v>276642</v>
      </c>
      <c r="F140" s="74" t="s">
        <v>62</v>
      </c>
      <c r="G140" s="66" t="str">
        <f t="shared" si="17"/>
        <v>Yes</v>
      </c>
      <c r="H140" s="67">
        <f t="shared" si="19"/>
        <v>1.0265975520709076</v>
      </c>
      <c r="I140" s="68">
        <f t="shared" si="18"/>
        <v>284</v>
      </c>
      <c r="J140" s="69" t="str">
        <f t="shared" si="16"/>
        <v>Wave Money</v>
      </c>
      <c r="K140" s="69" t="str">
        <f t="shared" si="14"/>
        <v>Mytel Wallet</v>
      </c>
      <c r="L140" s="69" t="str">
        <f t="shared" si="15"/>
        <v>M-Pitesan</v>
      </c>
      <c r="M140" s="71" t="s">
        <v>62</v>
      </c>
      <c r="N140" s="56" t="s">
        <v>62</v>
      </c>
      <c r="O140" s="71">
        <v>2</v>
      </c>
      <c r="P140" s="71" t="s">
        <v>62</v>
      </c>
      <c r="Q140" s="71">
        <v>1</v>
      </c>
      <c r="R140" s="71" t="s">
        <v>62</v>
      </c>
      <c r="S140" s="71" t="s">
        <v>62</v>
      </c>
      <c r="T140" s="71" t="s">
        <v>62</v>
      </c>
      <c r="U140" s="71" t="s">
        <v>62</v>
      </c>
      <c r="V140" s="71">
        <v>1</v>
      </c>
      <c r="W140" s="71" t="s">
        <v>62</v>
      </c>
      <c r="X140" s="71" t="s">
        <v>62</v>
      </c>
      <c r="Y140" s="71" t="s">
        <v>62</v>
      </c>
      <c r="Z140" s="71" t="s">
        <v>62</v>
      </c>
      <c r="AA140" s="71">
        <v>29</v>
      </c>
      <c r="AB140" s="71">
        <v>98</v>
      </c>
      <c r="AC140" s="71">
        <v>17</v>
      </c>
      <c r="AD140" s="71">
        <v>135</v>
      </c>
      <c r="AE140" s="71">
        <v>1</v>
      </c>
      <c r="AF140" s="72">
        <v>0</v>
      </c>
      <c r="AG140" s="72">
        <v>4.748718743867876</v>
      </c>
      <c r="AH140" s="72">
        <v>0</v>
      </c>
      <c r="AI140" s="72">
        <v>1.08580999</v>
      </c>
      <c r="AJ140" s="72">
        <v>6.4008428313790731</v>
      </c>
      <c r="AK140" s="72">
        <v>0</v>
      </c>
      <c r="AL140" s="73">
        <v>0</v>
      </c>
      <c r="AM140" s="60"/>
    </row>
    <row r="141" spans="1:39" ht="15.75" customHeight="1" thickBot="1" x14ac:dyDescent="0.4">
      <c r="A141" s="62" t="s">
        <v>302</v>
      </c>
      <c r="B141" s="63" t="s">
        <v>335</v>
      </c>
      <c r="C141" s="63" t="s">
        <v>341</v>
      </c>
      <c r="D141" s="64" t="s">
        <v>342</v>
      </c>
      <c r="E141" s="75">
        <v>200120</v>
      </c>
      <c r="F141" s="74" t="s">
        <v>62</v>
      </c>
      <c r="G141" s="66" t="str">
        <f t="shared" si="17"/>
        <v>Yes</v>
      </c>
      <c r="H141" s="67">
        <f t="shared" si="19"/>
        <v>1.6889866080351787</v>
      </c>
      <c r="I141" s="68">
        <f t="shared" si="18"/>
        <v>338</v>
      </c>
      <c r="J141" s="69" t="str">
        <f t="shared" si="16"/>
        <v>M-Pitesan</v>
      </c>
      <c r="K141" s="69" t="str">
        <f t="shared" si="14"/>
        <v>Wave Money</v>
      </c>
      <c r="L141" s="69" t="str">
        <f t="shared" si="15"/>
        <v>Mytel Wallet</v>
      </c>
      <c r="M141" s="71" t="s">
        <v>62</v>
      </c>
      <c r="N141" s="56" t="s">
        <v>62</v>
      </c>
      <c r="O141" s="71" t="s">
        <v>62</v>
      </c>
      <c r="P141" s="71" t="s">
        <v>62</v>
      </c>
      <c r="Q141" s="71">
        <v>1</v>
      </c>
      <c r="R141" s="71" t="s">
        <v>62</v>
      </c>
      <c r="S141" s="71" t="s">
        <v>62</v>
      </c>
      <c r="T141" s="71" t="s">
        <v>62</v>
      </c>
      <c r="U141" s="71" t="s">
        <v>62</v>
      </c>
      <c r="V141" s="71" t="s">
        <v>62</v>
      </c>
      <c r="W141" s="71">
        <v>1</v>
      </c>
      <c r="X141" s="71" t="s">
        <v>62</v>
      </c>
      <c r="Y141" s="71" t="s">
        <v>62</v>
      </c>
      <c r="Z141" s="71" t="s">
        <v>62</v>
      </c>
      <c r="AA141" s="71">
        <v>132</v>
      </c>
      <c r="AB141" s="71">
        <v>61</v>
      </c>
      <c r="AC141" s="71">
        <v>30</v>
      </c>
      <c r="AD141" s="71">
        <v>112</v>
      </c>
      <c r="AE141" s="71">
        <v>1</v>
      </c>
      <c r="AF141" s="72">
        <v>0</v>
      </c>
      <c r="AG141" s="72">
        <v>5.0211863938702965</v>
      </c>
      <c r="AH141" s="72">
        <v>0</v>
      </c>
      <c r="AI141" s="72">
        <v>0.20981200000000003</v>
      </c>
      <c r="AJ141" s="72">
        <v>3.2402858825744008</v>
      </c>
      <c r="AK141" s="72">
        <v>0.66442301702326667</v>
      </c>
      <c r="AL141" s="73">
        <v>0</v>
      </c>
      <c r="AM141" s="60"/>
    </row>
    <row r="142" spans="1:39" ht="15.75" customHeight="1" thickBot="1" x14ac:dyDescent="0.4">
      <c r="A142" s="62" t="s">
        <v>302</v>
      </c>
      <c r="B142" s="63" t="s">
        <v>335</v>
      </c>
      <c r="C142" s="63" t="s">
        <v>343</v>
      </c>
      <c r="D142" s="64" t="s">
        <v>344</v>
      </c>
      <c r="E142" s="75">
        <v>113511</v>
      </c>
      <c r="F142" s="74" t="s">
        <v>62</v>
      </c>
      <c r="G142" s="66" t="str">
        <f t="shared" si="17"/>
        <v>Yes</v>
      </c>
      <c r="H142" s="67">
        <f t="shared" si="19"/>
        <v>0.89859132595078894</v>
      </c>
      <c r="I142" s="68">
        <f t="shared" si="18"/>
        <v>102</v>
      </c>
      <c r="J142" s="69" t="str">
        <f t="shared" si="16"/>
        <v>Wave Money</v>
      </c>
      <c r="K142" s="69" t="str">
        <f t="shared" si="14"/>
        <v>Mytel Wallet</v>
      </c>
      <c r="L142" s="69" t="str">
        <f t="shared" si="15"/>
        <v>Ongo</v>
      </c>
      <c r="M142" s="71" t="s">
        <v>62</v>
      </c>
      <c r="N142" s="56" t="s">
        <v>62</v>
      </c>
      <c r="O142" s="71" t="s">
        <v>62</v>
      </c>
      <c r="P142" s="71" t="s">
        <v>62</v>
      </c>
      <c r="Q142" s="71">
        <v>1</v>
      </c>
      <c r="R142" s="71" t="s">
        <v>62</v>
      </c>
      <c r="S142" s="71">
        <v>1</v>
      </c>
      <c r="T142" s="71" t="s">
        <v>62</v>
      </c>
      <c r="U142" s="71" t="s">
        <v>62</v>
      </c>
      <c r="V142" s="71" t="s">
        <v>62</v>
      </c>
      <c r="W142" s="71" t="s">
        <v>62</v>
      </c>
      <c r="X142" s="71" t="s">
        <v>62</v>
      </c>
      <c r="Y142" s="71">
        <v>1</v>
      </c>
      <c r="Z142" s="71" t="s">
        <v>62</v>
      </c>
      <c r="AA142" s="71">
        <v>2</v>
      </c>
      <c r="AB142" s="71">
        <v>34</v>
      </c>
      <c r="AC142" s="71">
        <v>14</v>
      </c>
      <c r="AD142" s="71">
        <v>48</v>
      </c>
      <c r="AE142" s="71">
        <v>1</v>
      </c>
      <c r="AF142" s="72">
        <v>0</v>
      </c>
      <c r="AG142" s="72">
        <v>5.0211863938702965</v>
      </c>
      <c r="AH142" s="72">
        <v>0</v>
      </c>
      <c r="AI142" s="72">
        <v>0.33819399</v>
      </c>
      <c r="AJ142" s="72">
        <v>3.359180971927886</v>
      </c>
      <c r="AK142" s="72">
        <v>0.15395919850069778</v>
      </c>
      <c r="AL142" s="73">
        <v>0</v>
      </c>
      <c r="AM142" s="60"/>
    </row>
    <row r="143" spans="1:39" ht="15.75" customHeight="1" thickBot="1" x14ac:dyDescent="0.4">
      <c r="A143" s="62" t="s">
        <v>302</v>
      </c>
      <c r="B143" s="63" t="s">
        <v>345</v>
      </c>
      <c r="C143" s="63" t="s">
        <v>345</v>
      </c>
      <c r="D143" s="64" t="s">
        <v>346</v>
      </c>
      <c r="E143" s="75">
        <v>135776</v>
      </c>
      <c r="F143" s="74" t="s">
        <v>62</v>
      </c>
      <c r="G143" s="66" t="str">
        <f t="shared" si="17"/>
        <v>Yes</v>
      </c>
      <c r="H143" s="67">
        <f t="shared" si="19"/>
        <v>3.9034880980438369</v>
      </c>
      <c r="I143" s="68">
        <f t="shared" si="18"/>
        <v>530</v>
      </c>
      <c r="J143" s="69" t="str">
        <f t="shared" si="16"/>
        <v>Wave Money</v>
      </c>
      <c r="K143" s="69" t="str">
        <f t="shared" si="14"/>
        <v>M-Pitesan</v>
      </c>
      <c r="L143" s="69" t="str">
        <f t="shared" si="15"/>
        <v>Mytel Wallet</v>
      </c>
      <c r="M143" s="71" t="s">
        <v>62</v>
      </c>
      <c r="N143" s="56" t="s">
        <v>62</v>
      </c>
      <c r="O143" s="71">
        <v>1</v>
      </c>
      <c r="P143" s="71">
        <v>1</v>
      </c>
      <c r="Q143" s="71">
        <v>1</v>
      </c>
      <c r="R143" s="71" t="s">
        <v>62</v>
      </c>
      <c r="S143" s="71" t="s">
        <v>62</v>
      </c>
      <c r="T143" s="71" t="s">
        <v>62</v>
      </c>
      <c r="U143" s="71" t="s">
        <v>62</v>
      </c>
      <c r="V143" s="71" t="s">
        <v>62</v>
      </c>
      <c r="W143" s="71" t="s">
        <v>62</v>
      </c>
      <c r="X143" s="71" t="s">
        <v>62</v>
      </c>
      <c r="Y143" s="71" t="s">
        <v>62</v>
      </c>
      <c r="Z143" s="71">
        <v>57</v>
      </c>
      <c r="AA143" s="71">
        <v>141</v>
      </c>
      <c r="AB143" s="71">
        <v>128</v>
      </c>
      <c r="AC143" s="71">
        <v>16</v>
      </c>
      <c r="AD143" s="71">
        <v>184</v>
      </c>
      <c r="AE143" s="71">
        <v>1</v>
      </c>
      <c r="AF143" s="72">
        <v>0</v>
      </c>
      <c r="AG143" s="72">
        <v>5.0211863938702965</v>
      </c>
      <c r="AH143" s="72">
        <v>0</v>
      </c>
      <c r="AI143" s="72">
        <v>7.2830699999999998E-2</v>
      </c>
      <c r="AJ143" s="72">
        <v>2.6430171906025519</v>
      </c>
      <c r="AK143" s="72">
        <v>2.3220197650322398</v>
      </c>
      <c r="AL143" s="73">
        <v>0</v>
      </c>
      <c r="AM143" s="60"/>
    </row>
    <row r="144" spans="1:39" ht="15.75" customHeight="1" thickBot="1" x14ac:dyDescent="0.4">
      <c r="A144" s="62" t="s">
        <v>302</v>
      </c>
      <c r="B144" s="63" t="s">
        <v>345</v>
      </c>
      <c r="C144" s="63" t="s">
        <v>347</v>
      </c>
      <c r="D144" s="64" t="s">
        <v>348</v>
      </c>
      <c r="E144" s="75">
        <v>51105</v>
      </c>
      <c r="F144" s="74" t="s">
        <v>62</v>
      </c>
      <c r="G144" s="66" t="str">
        <f t="shared" si="17"/>
        <v>Yes</v>
      </c>
      <c r="H144" s="67">
        <f t="shared" si="19"/>
        <v>0.23481068388611684</v>
      </c>
      <c r="I144" s="68">
        <f t="shared" si="18"/>
        <v>12</v>
      </c>
      <c r="J144" s="69" t="str">
        <f t="shared" si="16"/>
        <v>Mytel Wallet</v>
      </c>
      <c r="K144" s="69" t="str">
        <f t="shared" si="14"/>
        <v>MADB</v>
      </c>
      <c r="L144" s="69" t="str">
        <f t="shared" si="15"/>
        <v>MADB</v>
      </c>
      <c r="M144" s="71" t="s">
        <v>62</v>
      </c>
      <c r="N144" s="56" t="s">
        <v>62</v>
      </c>
      <c r="O144" s="71" t="s">
        <v>62</v>
      </c>
      <c r="P144" s="71" t="s">
        <v>62</v>
      </c>
      <c r="Q144" s="71">
        <v>1</v>
      </c>
      <c r="R144" s="71" t="s">
        <v>62</v>
      </c>
      <c r="S144" s="71" t="s">
        <v>62</v>
      </c>
      <c r="T144" s="71" t="s">
        <v>62</v>
      </c>
      <c r="U144" s="71" t="s">
        <v>62</v>
      </c>
      <c r="V144" s="71" t="s">
        <v>62</v>
      </c>
      <c r="W144" s="71" t="s">
        <v>62</v>
      </c>
      <c r="X144" s="71" t="s">
        <v>62</v>
      </c>
      <c r="Y144" s="71" t="s">
        <v>62</v>
      </c>
      <c r="Z144" s="71" t="s">
        <v>62</v>
      </c>
      <c r="AA144" s="71" t="s">
        <v>62</v>
      </c>
      <c r="AB144" s="71">
        <v>9</v>
      </c>
      <c r="AC144" s="71">
        <v>1</v>
      </c>
      <c r="AD144" s="71" t="s">
        <v>62</v>
      </c>
      <c r="AE144" s="71">
        <v>1</v>
      </c>
      <c r="AF144" s="72">
        <v>0</v>
      </c>
      <c r="AG144" s="72">
        <v>5.0060168876557745</v>
      </c>
      <c r="AH144" s="72">
        <v>0</v>
      </c>
      <c r="AI144" s="72">
        <v>0.13598099999999999</v>
      </c>
      <c r="AJ144" s="72">
        <v>0.94946047861649352</v>
      </c>
      <c r="AK144" s="72">
        <v>0.51600439222938654</v>
      </c>
      <c r="AL144" s="73">
        <v>0</v>
      </c>
      <c r="AM144" s="60"/>
    </row>
    <row r="145" spans="1:39" ht="15.75" customHeight="1" thickBot="1" x14ac:dyDescent="0.4">
      <c r="A145" s="62" t="s">
        <v>302</v>
      </c>
      <c r="B145" s="63" t="s">
        <v>345</v>
      </c>
      <c r="C145" s="63" t="s">
        <v>349</v>
      </c>
      <c r="D145" s="64" t="s">
        <v>350</v>
      </c>
      <c r="E145" s="75">
        <v>72464</v>
      </c>
      <c r="F145" s="74" t="s">
        <v>62</v>
      </c>
      <c r="G145" s="66" t="str">
        <f t="shared" si="17"/>
        <v>Yes</v>
      </c>
      <c r="H145" s="67">
        <f t="shared" si="19"/>
        <v>1.241996025612718</v>
      </c>
      <c r="I145" s="68">
        <f t="shared" si="18"/>
        <v>90</v>
      </c>
      <c r="J145" s="69" t="str">
        <f t="shared" si="16"/>
        <v>Wave Money</v>
      </c>
      <c r="K145" s="69" t="str">
        <f t="shared" si="14"/>
        <v>Mytel Wallet</v>
      </c>
      <c r="L145" s="69" t="str">
        <f t="shared" si="15"/>
        <v>M-Pitesan</v>
      </c>
      <c r="M145" s="71" t="s">
        <v>62</v>
      </c>
      <c r="N145" s="56" t="s">
        <v>62</v>
      </c>
      <c r="O145" s="71" t="s">
        <v>62</v>
      </c>
      <c r="P145" s="71" t="s">
        <v>62</v>
      </c>
      <c r="Q145" s="71">
        <v>1</v>
      </c>
      <c r="R145" s="71" t="s">
        <v>62</v>
      </c>
      <c r="S145" s="71" t="s">
        <v>62</v>
      </c>
      <c r="T145" s="71" t="s">
        <v>62</v>
      </c>
      <c r="U145" s="71" t="s">
        <v>62</v>
      </c>
      <c r="V145" s="71" t="s">
        <v>62</v>
      </c>
      <c r="W145" s="71" t="s">
        <v>62</v>
      </c>
      <c r="X145" s="71" t="s">
        <v>62</v>
      </c>
      <c r="Y145" s="71" t="s">
        <v>62</v>
      </c>
      <c r="Z145" s="71" t="s">
        <v>62</v>
      </c>
      <c r="AA145" s="71">
        <v>14</v>
      </c>
      <c r="AB145" s="71">
        <v>36</v>
      </c>
      <c r="AC145" s="71" t="s">
        <v>62</v>
      </c>
      <c r="AD145" s="71">
        <v>38</v>
      </c>
      <c r="AE145" s="71">
        <v>1</v>
      </c>
      <c r="AF145" s="72">
        <v>0</v>
      </c>
      <c r="AG145" s="72">
        <v>5.0211863938702965</v>
      </c>
      <c r="AH145" s="72">
        <v>0</v>
      </c>
      <c r="AI145" s="72">
        <v>0.28966999000000004</v>
      </c>
      <c r="AJ145" s="72">
        <v>1.5443002617149313</v>
      </c>
      <c r="AK145" s="72">
        <v>1.2206777032813374</v>
      </c>
      <c r="AL145" s="73">
        <v>0</v>
      </c>
      <c r="AM145" s="60"/>
    </row>
    <row r="146" spans="1:39" ht="15.75" customHeight="1" thickBot="1" x14ac:dyDescent="0.4">
      <c r="A146" s="62" t="s">
        <v>351</v>
      </c>
      <c r="B146" s="63" t="s">
        <v>351</v>
      </c>
      <c r="C146" s="63" t="s">
        <v>352</v>
      </c>
      <c r="D146" s="64" t="s">
        <v>353</v>
      </c>
      <c r="E146" s="75">
        <v>189297</v>
      </c>
      <c r="F146" s="74" t="s">
        <v>62</v>
      </c>
      <c r="G146" s="66" t="str">
        <f t="shared" si="17"/>
        <v>Yes</v>
      </c>
      <c r="H146" s="67">
        <f t="shared" si="19"/>
        <v>11.13593981943718</v>
      </c>
      <c r="I146" s="68">
        <f t="shared" si="18"/>
        <v>2108</v>
      </c>
      <c r="J146" s="69" t="str">
        <f t="shared" si="16"/>
        <v>Wave Money</v>
      </c>
      <c r="K146" s="69" t="str">
        <f t="shared" si="14"/>
        <v>KBZ Pay</v>
      </c>
      <c r="L146" s="69" t="str">
        <f t="shared" si="15"/>
        <v>Mytel Wallet</v>
      </c>
      <c r="M146" s="71" t="s">
        <v>62</v>
      </c>
      <c r="N146" s="56">
        <v>4</v>
      </c>
      <c r="O146" s="71">
        <v>6</v>
      </c>
      <c r="P146" s="71">
        <v>5</v>
      </c>
      <c r="Q146" s="71">
        <v>2</v>
      </c>
      <c r="R146" s="71">
        <v>2</v>
      </c>
      <c r="S146" s="71" t="s">
        <v>62</v>
      </c>
      <c r="T146" s="71">
        <v>1</v>
      </c>
      <c r="U146" s="71" t="s">
        <v>62</v>
      </c>
      <c r="V146" s="71" t="s">
        <v>62</v>
      </c>
      <c r="W146" s="71" t="s">
        <v>62</v>
      </c>
      <c r="X146" s="71" t="s">
        <v>62</v>
      </c>
      <c r="Y146" s="71">
        <v>1</v>
      </c>
      <c r="Z146" s="71">
        <v>627</v>
      </c>
      <c r="AA146" s="71">
        <v>206</v>
      </c>
      <c r="AB146" s="71">
        <v>270</v>
      </c>
      <c r="AC146" s="71">
        <v>20</v>
      </c>
      <c r="AD146" s="71">
        <v>963</v>
      </c>
      <c r="AE146" s="71">
        <v>1</v>
      </c>
      <c r="AF146" s="72">
        <v>0</v>
      </c>
      <c r="AG146" s="72">
        <v>7.8904354031400095</v>
      </c>
      <c r="AH146" s="72">
        <v>0</v>
      </c>
      <c r="AI146" s="72">
        <v>0.66820798000000003</v>
      </c>
      <c r="AJ146" s="72">
        <v>3.7113727585725305</v>
      </c>
      <c r="AK146" s="72">
        <v>0</v>
      </c>
      <c r="AL146" s="73">
        <v>0</v>
      </c>
      <c r="AM146" s="60"/>
    </row>
    <row r="147" spans="1:39" ht="15.75" customHeight="1" thickBot="1" x14ac:dyDescent="0.4">
      <c r="A147" s="62" t="s">
        <v>351</v>
      </c>
      <c r="B147" s="63" t="s">
        <v>351</v>
      </c>
      <c r="C147" s="63" t="s">
        <v>354</v>
      </c>
      <c r="D147" s="64" t="s">
        <v>355</v>
      </c>
      <c r="E147" s="75">
        <v>148792</v>
      </c>
      <c r="F147" s="74" t="s">
        <v>62</v>
      </c>
      <c r="G147" s="66" t="str">
        <f t="shared" si="17"/>
        <v>Yes</v>
      </c>
      <c r="H147" s="67">
        <f t="shared" si="19"/>
        <v>16.203828162804449</v>
      </c>
      <c r="I147" s="68">
        <f t="shared" si="18"/>
        <v>2411</v>
      </c>
      <c r="J147" s="69" t="str">
        <f t="shared" si="16"/>
        <v>KBZ Pay</v>
      </c>
      <c r="K147" s="69" t="str">
        <f t="shared" ref="K147:K210" si="20">INDEX($M$3:$AE$3,MATCH(LARGE($M147:$AE147,2),$M147:$AE147,0))</f>
        <v>Wave Money</v>
      </c>
      <c r="L147" s="69" t="str">
        <f t="shared" ref="L147:L210" si="21">INDEX($M$3:$AE$3,MATCH(LARGE($M147:$AE147,3),$M147:$AE147,0))</f>
        <v>Mytel Wallet</v>
      </c>
      <c r="M147" s="71">
        <v>5</v>
      </c>
      <c r="N147" s="56">
        <v>3</v>
      </c>
      <c r="O147" s="71">
        <v>15</v>
      </c>
      <c r="P147" s="71">
        <v>20</v>
      </c>
      <c r="Q147" s="71" t="s">
        <v>62</v>
      </c>
      <c r="R147" s="71">
        <v>2</v>
      </c>
      <c r="S147" s="71" t="s">
        <v>62</v>
      </c>
      <c r="T147" s="71">
        <v>1</v>
      </c>
      <c r="U147" s="71" t="s">
        <v>62</v>
      </c>
      <c r="V147" s="71" t="s">
        <v>62</v>
      </c>
      <c r="W147" s="71" t="s">
        <v>62</v>
      </c>
      <c r="X147" s="71" t="s">
        <v>62</v>
      </c>
      <c r="Y147" s="71">
        <v>1</v>
      </c>
      <c r="Z147" s="71">
        <v>1205</v>
      </c>
      <c r="AA147" s="71">
        <v>293</v>
      </c>
      <c r="AB147" s="71">
        <v>345</v>
      </c>
      <c r="AC147" s="71">
        <v>22</v>
      </c>
      <c r="AD147" s="71">
        <v>498</v>
      </c>
      <c r="AE147" s="71">
        <v>1</v>
      </c>
      <c r="AF147" s="72">
        <v>0</v>
      </c>
      <c r="AG147" s="72">
        <v>7.8904354031400095</v>
      </c>
      <c r="AH147" s="72">
        <v>0</v>
      </c>
      <c r="AI147" s="72">
        <v>6.0252700800000003</v>
      </c>
      <c r="AJ147" s="72">
        <v>3.7113727585725305</v>
      </c>
      <c r="AK147" s="72">
        <v>0</v>
      </c>
      <c r="AL147" s="73">
        <v>0</v>
      </c>
      <c r="AM147" s="60"/>
    </row>
    <row r="148" spans="1:39" ht="15.75" customHeight="1" thickBot="1" x14ac:dyDescent="0.4">
      <c r="A148" s="62" t="s">
        <v>351</v>
      </c>
      <c r="B148" s="63" t="s">
        <v>351</v>
      </c>
      <c r="C148" s="63" t="s">
        <v>356</v>
      </c>
      <c r="D148" s="64" t="s">
        <v>357</v>
      </c>
      <c r="E148" s="75">
        <v>194963</v>
      </c>
      <c r="F148" s="74" t="s">
        <v>62</v>
      </c>
      <c r="G148" s="66" t="str">
        <f t="shared" si="17"/>
        <v>Yes</v>
      </c>
      <c r="H148" s="67">
        <f t="shared" si="19"/>
        <v>9.8326349102137325</v>
      </c>
      <c r="I148" s="68">
        <f t="shared" si="18"/>
        <v>1917</v>
      </c>
      <c r="J148" s="69" t="str">
        <f t="shared" ref="J148:J211" si="22">INDEX($M$3:$AE$3,MATCH(LARGE($M148:$AE148,1),$M148:$AE148,0))</f>
        <v>KBZ Pay</v>
      </c>
      <c r="K148" s="69" t="str">
        <f t="shared" si="20"/>
        <v>Wave Money</v>
      </c>
      <c r="L148" s="69" t="str">
        <f t="shared" si="21"/>
        <v>M-Pitesan</v>
      </c>
      <c r="M148" s="71">
        <v>1</v>
      </c>
      <c r="N148" s="56">
        <v>4</v>
      </c>
      <c r="O148" s="71">
        <v>4</v>
      </c>
      <c r="P148" s="71">
        <v>9</v>
      </c>
      <c r="Q148" s="71" t="s">
        <v>62</v>
      </c>
      <c r="R148" s="71">
        <v>2</v>
      </c>
      <c r="S148" s="71" t="s">
        <v>62</v>
      </c>
      <c r="T148" s="71">
        <v>1</v>
      </c>
      <c r="U148" s="71" t="s">
        <v>62</v>
      </c>
      <c r="V148" s="71" t="s">
        <v>62</v>
      </c>
      <c r="W148" s="71" t="s">
        <v>62</v>
      </c>
      <c r="X148" s="71" t="s">
        <v>62</v>
      </c>
      <c r="Y148" s="71">
        <v>1</v>
      </c>
      <c r="Z148" s="71">
        <v>892</v>
      </c>
      <c r="AA148" s="71">
        <v>230</v>
      </c>
      <c r="AB148" s="71">
        <v>210</v>
      </c>
      <c r="AC148" s="71">
        <v>17</v>
      </c>
      <c r="AD148" s="71">
        <v>545</v>
      </c>
      <c r="AE148" s="71">
        <v>1</v>
      </c>
      <c r="AF148" s="72">
        <v>0</v>
      </c>
      <c r="AG148" s="72">
        <v>8.7870761892730194</v>
      </c>
      <c r="AH148" s="72">
        <v>0</v>
      </c>
      <c r="AI148" s="72">
        <v>4.7861999500000003</v>
      </c>
      <c r="AJ148" s="72">
        <v>4.9347534353879876</v>
      </c>
      <c r="AK148" s="72">
        <v>0</v>
      </c>
      <c r="AL148" s="73">
        <v>0</v>
      </c>
      <c r="AM148" s="60"/>
    </row>
    <row r="149" spans="1:39" ht="15.75" customHeight="1" thickBot="1" x14ac:dyDescent="0.4">
      <c r="A149" s="62" t="s">
        <v>351</v>
      </c>
      <c r="B149" s="63" t="s">
        <v>351</v>
      </c>
      <c r="C149" s="63" t="s">
        <v>358</v>
      </c>
      <c r="D149" s="64" t="s">
        <v>359</v>
      </c>
      <c r="E149" s="75">
        <v>225695</v>
      </c>
      <c r="F149" s="74" t="s">
        <v>62</v>
      </c>
      <c r="G149" s="66" t="str">
        <f t="shared" si="17"/>
        <v>Yes</v>
      </c>
      <c r="H149" s="67">
        <f t="shared" si="19"/>
        <v>8.4051485411728208</v>
      </c>
      <c r="I149" s="68">
        <f t="shared" si="18"/>
        <v>1897</v>
      </c>
      <c r="J149" s="69" t="str">
        <f t="shared" si="22"/>
        <v>Wave Money</v>
      </c>
      <c r="K149" s="69" t="str">
        <f t="shared" si="20"/>
        <v>KBZ Pay</v>
      </c>
      <c r="L149" s="69" t="str">
        <f t="shared" si="21"/>
        <v>M-Pitesan</v>
      </c>
      <c r="M149" s="71" t="s">
        <v>62</v>
      </c>
      <c r="N149" s="56">
        <v>2</v>
      </c>
      <c r="O149" s="71">
        <v>2</v>
      </c>
      <c r="P149" s="71">
        <v>8</v>
      </c>
      <c r="Q149" s="71" t="s">
        <v>62</v>
      </c>
      <c r="R149" s="71">
        <v>1</v>
      </c>
      <c r="S149" s="71" t="s">
        <v>62</v>
      </c>
      <c r="T149" s="71">
        <v>1</v>
      </c>
      <c r="U149" s="71" t="s">
        <v>62</v>
      </c>
      <c r="V149" s="71" t="s">
        <v>62</v>
      </c>
      <c r="W149" s="71" t="s">
        <v>62</v>
      </c>
      <c r="X149" s="71" t="s">
        <v>62</v>
      </c>
      <c r="Y149" s="71">
        <v>1</v>
      </c>
      <c r="Z149" s="71">
        <v>633</v>
      </c>
      <c r="AA149" s="71">
        <v>290</v>
      </c>
      <c r="AB149" s="71">
        <v>200</v>
      </c>
      <c r="AC149" s="71">
        <v>21</v>
      </c>
      <c r="AD149" s="71">
        <v>737</v>
      </c>
      <c r="AE149" s="71">
        <v>1</v>
      </c>
      <c r="AF149" s="72">
        <v>0</v>
      </c>
      <c r="AG149" s="72">
        <v>7.8107346136287443</v>
      </c>
      <c r="AH149" s="72">
        <v>0</v>
      </c>
      <c r="AI149" s="72">
        <v>2.8366599999999997</v>
      </c>
      <c r="AJ149" s="72">
        <v>4.9347534353879876</v>
      </c>
      <c r="AK149" s="72">
        <v>0</v>
      </c>
      <c r="AL149" s="73">
        <v>0</v>
      </c>
      <c r="AM149" s="60"/>
    </row>
    <row r="150" spans="1:39" ht="15.75" customHeight="1" thickBot="1" x14ac:dyDescent="0.4">
      <c r="A150" s="62" t="s">
        <v>351</v>
      </c>
      <c r="B150" s="63" t="s">
        <v>351</v>
      </c>
      <c r="C150" s="63" t="s">
        <v>360</v>
      </c>
      <c r="D150" s="64" t="s">
        <v>361</v>
      </c>
      <c r="E150" s="75">
        <v>159086</v>
      </c>
      <c r="F150" s="74" t="s">
        <v>62</v>
      </c>
      <c r="G150" s="66" t="str">
        <f t="shared" si="17"/>
        <v>Yes</v>
      </c>
      <c r="H150" s="67">
        <f t="shared" si="19"/>
        <v>9.2025696792929619</v>
      </c>
      <c r="I150" s="68">
        <f t="shared" si="18"/>
        <v>1464</v>
      </c>
      <c r="J150" s="69" t="str">
        <f t="shared" si="22"/>
        <v>KBZ Pay</v>
      </c>
      <c r="K150" s="69" t="str">
        <f t="shared" si="20"/>
        <v>M-Pitesan</v>
      </c>
      <c r="L150" s="69" t="str">
        <f t="shared" si="21"/>
        <v>Wave Money</v>
      </c>
      <c r="M150" s="71" t="s">
        <v>62</v>
      </c>
      <c r="N150" s="56">
        <v>2</v>
      </c>
      <c r="O150" s="71">
        <v>4</v>
      </c>
      <c r="P150" s="71">
        <v>3</v>
      </c>
      <c r="Q150" s="71" t="s">
        <v>62</v>
      </c>
      <c r="R150" s="71">
        <v>2</v>
      </c>
      <c r="S150" s="71" t="s">
        <v>62</v>
      </c>
      <c r="T150" s="71">
        <v>1</v>
      </c>
      <c r="U150" s="71" t="s">
        <v>62</v>
      </c>
      <c r="V150" s="71" t="s">
        <v>62</v>
      </c>
      <c r="W150" s="71" t="s">
        <v>62</v>
      </c>
      <c r="X150" s="71" t="s">
        <v>62</v>
      </c>
      <c r="Y150" s="71">
        <v>1</v>
      </c>
      <c r="Z150" s="71">
        <v>515</v>
      </c>
      <c r="AA150" s="71">
        <v>444</v>
      </c>
      <c r="AB150" s="71">
        <v>193</v>
      </c>
      <c r="AC150" s="71">
        <v>26</v>
      </c>
      <c r="AD150" s="71">
        <v>272</v>
      </c>
      <c r="AE150" s="71">
        <v>1</v>
      </c>
      <c r="AF150" s="72">
        <v>0</v>
      </c>
      <c r="AG150" s="72">
        <v>8.9265531985660296</v>
      </c>
      <c r="AH150" s="72">
        <v>0</v>
      </c>
      <c r="AI150" s="72">
        <v>2.2371299700000002</v>
      </c>
      <c r="AJ150" s="72">
        <v>0.28624691073152664</v>
      </c>
      <c r="AK150" s="72">
        <v>0</v>
      </c>
      <c r="AL150" s="73">
        <v>0</v>
      </c>
      <c r="AM150" s="60"/>
    </row>
    <row r="151" spans="1:39" ht="15.75" customHeight="1" thickBot="1" x14ac:dyDescent="0.4">
      <c r="A151" s="62" t="s">
        <v>351</v>
      </c>
      <c r="B151" s="63" t="s">
        <v>351</v>
      </c>
      <c r="C151" s="63" t="s">
        <v>362</v>
      </c>
      <c r="D151" s="64" t="s">
        <v>363</v>
      </c>
      <c r="E151" s="75">
        <v>200765</v>
      </c>
      <c r="F151" s="74" t="s">
        <v>62</v>
      </c>
      <c r="G151" s="66" t="str">
        <f t="shared" si="17"/>
        <v>Yes</v>
      </c>
      <c r="H151" s="67">
        <f t="shared" si="19"/>
        <v>6.0169850322516378</v>
      </c>
      <c r="I151" s="68">
        <f t="shared" si="18"/>
        <v>1208</v>
      </c>
      <c r="J151" s="69" t="str">
        <f t="shared" si="22"/>
        <v>M-Pitesan</v>
      </c>
      <c r="K151" s="69" t="str">
        <f t="shared" si="20"/>
        <v>KBZ Pay</v>
      </c>
      <c r="L151" s="69" t="str">
        <f t="shared" si="21"/>
        <v>Wave Money</v>
      </c>
      <c r="M151" s="71" t="s">
        <v>62</v>
      </c>
      <c r="N151" s="56">
        <v>2</v>
      </c>
      <c r="O151" s="71">
        <v>3</v>
      </c>
      <c r="P151" s="71">
        <v>2</v>
      </c>
      <c r="Q151" s="71">
        <v>1</v>
      </c>
      <c r="R151" s="71" t="s">
        <v>62</v>
      </c>
      <c r="S151" s="71" t="s">
        <v>62</v>
      </c>
      <c r="T151" s="71">
        <v>1</v>
      </c>
      <c r="U151" s="71" t="s">
        <v>62</v>
      </c>
      <c r="V151" s="71" t="s">
        <v>62</v>
      </c>
      <c r="W151" s="71" t="s">
        <v>62</v>
      </c>
      <c r="X151" s="71" t="s">
        <v>62</v>
      </c>
      <c r="Y151" s="71">
        <v>1</v>
      </c>
      <c r="Z151" s="71">
        <v>377</v>
      </c>
      <c r="AA151" s="71">
        <v>406</v>
      </c>
      <c r="AB151" s="71">
        <v>140</v>
      </c>
      <c r="AC151" s="71">
        <v>47</v>
      </c>
      <c r="AD151" s="71">
        <v>227</v>
      </c>
      <c r="AE151" s="71">
        <v>1</v>
      </c>
      <c r="AF151" s="72">
        <v>0</v>
      </c>
      <c r="AG151" s="72">
        <v>8.234746188065925</v>
      </c>
      <c r="AH151" s="72">
        <v>0</v>
      </c>
      <c r="AI151" s="72">
        <v>0.36985899999999994</v>
      </c>
      <c r="AJ151" s="72">
        <v>2.497404103641542</v>
      </c>
      <c r="AK151" s="72">
        <v>0</v>
      </c>
      <c r="AL151" s="73">
        <v>0</v>
      </c>
      <c r="AM151" s="60"/>
    </row>
    <row r="152" spans="1:39" ht="15.75" customHeight="1" thickBot="1" x14ac:dyDescent="0.4">
      <c r="A152" s="62" t="s">
        <v>351</v>
      </c>
      <c r="B152" s="63" t="s">
        <v>351</v>
      </c>
      <c r="C152" s="63" t="s">
        <v>364</v>
      </c>
      <c r="D152" s="64" t="s">
        <v>365</v>
      </c>
      <c r="E152" s="75">
        <v>241540</v>
      </c>
      <c r="F152" s="74" t="s">
        <v>62</v>
      </c>
      <c r="G152" s="66" t="str">
        <f t="shared" si="17"/>
        <v>Yes</v>
      </c>
      <c r="H152" s="67">
        <f t="shared" si="19"/>
        <v>4.1732218266125694</v>
      </c>
      <c r="I152" s="68">
        <f t="shared" si="18"/>
        <v>1008</v>
      </c>
      <c r="J152" s="69" t="str">
        <f t="shared" si="22"/>
        <v>KBZ Pay</v>
      </c>
      <c r="K152" s="69" t="str">
        <f t="shared" si="20"/>
        <v>Wave Money</v>
      </c>
      <c r="L152" s="69" t="str">
        <f t="shared" si="21"/>
        <v>Mytel Wallet</v>
      </c>
      <c r="M152" s="71" t="s">
        <v>62</v>
      </c>
      <c r="N152" s="56">
        <v>1</v>
      </c>
      <c r="O152" s="71">
        <v>1</v>
      </c>
      <c r="P152" s="71">
        <v>2</v>
      </c>
      <c r="Q152" s="71">
        <v>1</v>
      </c>
      <c r="R152" s="71" t="s">
        <v>62</v>
      </c>
      <c r="S152" s="71" t="s">
        <v>62</v>
      </c>
      <c r="T152" s="71">
        <v>1</v>
      </c>
      <c r="U152" s="71" t="s">
        <v>62</v>
      </c>
      <c r="V152" s="71" t="s">
        <v>62</v>
      </c>
      <c r="W152" s="71" t="s">
        <v>62</v>
      </c>
      <c r="X152" s="71" t="s">
        <v>62</v>
      </c>
      <c r="Y152" s="71">
        <v>1</v>
      </c>
      <c r="Z152" s="71">
        <v>355</v>
      </c>
      <c r="AA152" s="71">
        <v>171</v>
      </c>
      <c r="AB152" s="71">
        <v>180</v>
      </c>
      <c r="AC152" s="71">
        <v>29</v>
      </c>
      <c r="AD152" s="71">
        <v>265</v>
      </c>
      <c r="AE152" s="71">
        <v>1</v>
      </c>
      <c r="AF152" s="72">
        <v>0</v>
      </c>
      <c r="AG152" s="72">
        <v>4.8836194438815133</v>
      </c>
      <c r="AH152" s="72">
        <v>0</v>
      </c>
      <c r="AI152" s="72">
        <v>0.12614300000000001</v>
      </c>
      <c r="AJ152" s="72">
        <v>4.1440828743707607</v>
      </c>
      <c r="AK152" s="72">
        <v>0</v>
      </c>
      <c r="AL152" s="73">
        <v>0</v>
      </c>
      <c r="AM152" s="60"/>
    </row>
    <row r="153" spans="1:39" ht="15.75" customHeight="1" thickBot="1" x14ac:dyDescent="0.4">
      <c r="A153" s="62" t="s">
        <v>351</v>
      </c>
      <c r="B153" s="63" t="s">
        <v>366</v>
      </c>
      <c r="C153" s="63" t="s">
        <v>366</v>
      </c>
      <c r="D153" s="64" t="s">
        <v>367</v>
      </c>
      <c r="E153" s="75">
        <v>214505</v>
      </c>
      <c r="F153" s="74" t="s">
        <v>62</v>
      </c>
      <c r="G153" s="66" t="str">
        <f t="shared" si="17"/>
        <v>Yes</v>
      </c>
      <c r="H153" s="67">
        <f t="shared" si="19"/>
        <v>10.479942192489686</v>
      </c>
      <c r="I153" s="68">
        <f t="shared" si="18"/>
        <v>2248</v>
      </c>
      <c r="J153" s="69" t="str">
        <f t="shared" si="22"/>
        <v>Wave Money</v>
      </c>
      <c r="K153" s="69" t="str">
        <f t="shared" si="20"/>
        <v>KBZ Pay</v>
      </c>
      <c r="L153" s="69" t="str">
        <f t="shared" si="21"/>
        <v>Mytel Wallet</v>
      </c>
      <c r="M153" s="71" t="s">
        <v>62</v>
      </c>
      <c r="N153" s="56">
        <v>1</v>
      </c>
      <c r="O153" s="71">
        <v>6</v>
      </c>
      <c r="P153" s="71">
        <v>3</v>
      </c>
      <c r="Q153" s="71">
        <v>1</v>
      </c>
      <c r="R153" s="71">
        <v>1</v>
      </c>
      <c r="S153" s="71">
        <v>1</v>
      </c>
      <c r="T153" s="71">
        <v>1</v>
      </c>
      <c r="U153" s="71">
        <v>1</v>
      </c>
      <c r="V153" s="71" t="s">
        <v>62</v>
      </c>
      <c r="W153" s="71" t="s">
        <v>62</v>
      </c>
      <c r="X153" s="71" t="s">
        <v>62</v>
      </c>
      <c r="Y153" s="71">
        <v>1</v>
      </c>
      <c r="Z153" s="71">
        <v>578</v>
      </c>
      <c r="AA153" s="71">
        <v>338</v>
      </c>
      <c r="AB153" s="71">
        <v>412</v>
      </c>
      <c r="AC153" s="71">
        <v>90</v>
      </c>
      <c r="AD153" s="71">
        <v>811</v>
      </c>
      <c r="AE153" s="71">
        <v>3</v>
      </c>
      <c r="AF153" s="72">
        <v>0</v>
      </c>
      <c r="AG153" s="72">
        <v>7.1294821369285333E-2</v>
      </c>
      <c r="AH153" s="72">
        <v>0</v>
      </c>
      <c r="AI153" s="72">
        <v>0.39433299999999999</v>
      </c>
      <c r="AJ153" s="72">
        <v>1.5779406496116781</v>
      </c>
      <c r="AK153" s="72">
        <v>0</v>
      </c>
      <c r="AL153" s="73">
        <v>9.4</v>
      </c>
      <c r="AM153" s="60"/>
    </row>
    <row r="154" spans="1:39" ht="15.75" customHeight="1" thickBot="1" x14ac:dyDescent="0.4">
      <c r="A154" s="62" t="s">
        <v>351</v>
      </c>
      <c r="B154" s="63" t="s">
        <v>366</v>
      </c>
      <c r="C154" s="63" t="s">
        <v>368</v>
      </c>
      <c r="D154" s="64" t="s">
        <v>369</v>
      </c>
      <c r="E154" s="75">
        <v>251522</v>
      </c>
      <c r="F154" s="74" t="s">
        <v>62</v>
      </c>
      <c r="G154" s="66" t="str">
        <f t="shared" si="17"/>
        <v>Yes</v>
      </c>
      <c r="H154" s="67">
        <f t="shared" si="19"/>
        <v>2.568363801178426</v>
      </c>
      <c r="I154" s="68">
        <f t="shared" si="18"/>
        <v>646</v>
      </c>
      <c r="J154" s="69" t="str">
        <f t="shared" si="22"/>
        <v>Mytel Wallet</v>
      </c>
      <c r="K154" s="69" t="str">
        <f t="shared" si="20"/>
        <v>Wave Money</v>
      </c>
      <c r="L154" s="69" t="str">
        <f t="shared" si="21"/>
        <v>M-Pitesan</v>
      </c>
      <c r="M154" s="71" t="s">
        <v>62</v>
      </c>
      <c r="N154" s="56" t="s">
        <v>62</v>
      </c>
      <c r="O154" s="71" t="s">
        <v>62</v>
      </c>
      <c r="P154" s="71">
        <v>1</v>
      </c>
      <c r="Q154" s="71">
        <v>1</v>
      </c>
      <c r="R154" s="71" t="s">
        <v>62</v>
      </c>
      <c r="S154" s="71" t="s">
        <v>62</v>
      </c>
      <c r="T154" s="71">
        <v>1</v>
      </c>
      <c r="U154" s="71" t="s">
        <v>62</v>
      </c>
      <c r="V154" s="71" t="s">
        <v>62</v>
      </c>
      <c r="W154" s="71" t="s">
        <v>62</v>
      </c>
      <c r="X154" s="71" t="s">
        <v>62</v>
      </c>
      <c r="Y154" s="71">
        <v>1</v>
      </c>
      <c r="Z154" s="71" t="s">
        <v>62</v>
      </c>
      <c r="AA154" s="71">
        <v>155</v>
      </c>
      <c r="AB154" s="71">
        <v>234</v>
      </c>
      <c r="AC154" s="71">
        <v>64</v>
      </c>
      <c r="AD154" s="71">
        <v>188</v>
      </c>
      <c r="AE154" s="71">
        <v>1</v>
      </c>
      <c r="AF154" s="72">
        <v>0</v>
      </c>
      <c r="AG154" s="72">
        <v>5.4562345360012028</v>
      </c>
      <c r="AH154" s="72">
        <v>0</v>
      </c>
      <c r="AI154" s="72">
        <v>1.5835700000000001E-2</v>
      </c>
      <c r="AJ154" s="72">
        <v>2.2331995409362229</v>
      </c>
      <c r="AK154" s="72">
        <v>0</v>
      </c>
      <c r="AL154" s="73">
        <v>0</v>
      </c>
      <c r="AM154" s="60"/>
    </row>
    <row r="155" spans="1:39" ht="15.75" customHeight="1" thickBot="1" x14ac:dyDescent="0.4">
      <c r="A155" s="62" t="s">
        <v>351</v>
      </c>
      <c r="B155" s="63" t="s">
        <v>366</v>
      </c>
      <c r="C155" s="63" t="s">
        <v>370</v>
      </c>
      <c r="D155" s="64" t="s">
        <v>371</v>
      </c>
      <c r="E155" s="75">
        <v>157598</v>
      </c>
      <c r="F155" s="74" t="s">
        <v>62</v>
      </c>
      <c r="G155" s="66" t="str">
        <f t="shared" si="17"/>
        <v>Yes</v>
      </c>
      <c r="H155" s="67">
        <f t="shared" si="19"/>
        <v>3.6421782002309673</v>
      </c>
      <c r="I155" s="68">
        <f t="shared" si="18"/>
        <v>574</v>
      </c>
      <c r="J155" s="69" t="str">
        <f t="shared" si="22"/>
        <v>Wave Money</v>
      </c>
      <c r="K155" s="69" t="str">
        <f t="shared" si="20"/>
        <v>M-Pitesan</v>
      </c>
      <c r="L155" s="69" t="str">
        <f t="shared" si="21"/>
        <v>Mytel Wallet</v>
      </c>
      <c r="M155" s="71" t="s">
        <v>62</v>
      </c>
      <c r="N155" s="56" t="s">
        <v>62</v>
      </c>
      <c r="O155" s="71" t="s">
        <v>62</v>
      </c>
      <c r="P155" s="71" t="s">
        <v>62</v>
      </c>
      <c r="Q155" s="71">
        <v>1</v>
      </c>
      <c r="R155" s="71" t="s">
        <v>62</v>
      </c>
      <c r="S155" s="71" t="s">
        <v>62</v>
      </c>
      <c r="T155" s="71">
        <v>1</v>
      </c>
      <c r="U155" s="71" t="s">
        <v>62</v>
      </c>
      <c r="V155" s="71" t="s">
        <v>62</v>
      </c>
      <c r="W155" s="71" t="s">
        <v>62</v>
      </c>
      <c r="X155" s="71" t="s">
        <v>62</v>
      </c>
      <c r="Y155" s="71" t="s">
        <v>62</v>
      </c>
      <c r="Z155" s="71" t="s">
        <v>62</v>
      </c>
      <c r="AA155" s="71">
        <v>210</v>
      </c>
      <c r="AB155" s="71">
        <v>84</v>
      </c>
      <c r="AC155" s="71">
        <v>22</v>
      </c>
      <c r="AD155" s="71">
        <v>255</v>
      </c>
      <c r="AE155" s="71">
        <v>1</v>
      </c>
      <c r="AF155" s="72">
        <v>0</v>
      </c>
      <c r="AG155" s="72">
        <v>6.6728921009306665</v>
      </c>
      <c r="AH155" s="72">
        <v>0</v>
      </c>
      <c r="AI155" s="72">
        <v>0.50749102000000001</v>
      </c>
      <c r="AJ155" s="72">
        <v>0.68282700703776344</v>
      </c>
      <c r="AK155" s="72">
        <v>0</v>
      </c>
      <c r="AL155" s="73">
        <v>0</v>
      </c>
      <c r="AM155" s="60"/>
    </row>
    <row r="156" spans="1:39" ht="15.75" customHeight="1" thickBot="1" x14ac:dyDescent="0.4">
      <c r="A156" s="62" t="s">
        <v>351</v>
      </c>
      <c r="B156" s="63" t="s">
        <v>366</v>
      </c>
      <c r="C156" s="63" t="s">
        <v>372</v>
      </c>
      <c r="D156" s="64" t="s">
        <v>373</v>
      </c>
      <c r="E156" s="75">
        <v>185893</v>
      </c>
      <c r="F156" s="74" t="s">
        <v>62</v>
      </c>
      <c r="G156" s="66" t="str">
        <f t="shared" si="17"/>
        <v>Yes</v>
      </c>
      <c r="H156" s="67">
        <f t="shared" si="19"/>
        <v>6.6059507351002997</v>
      </c>
      <c r="I156" s="68">
        <f t="shared" si="18"/>
        <v>1228</v>
      </c>
      <c r="J156" s="69" t="str">
        <f t="shared" si="22"/>
        <v>Wave Money</v>
      </c>
      <c r="K156" s="69" t="str">
        <f t="shared" si="20"/>
        <v>M-Pitesan</v>
      </c>
      <c r="L156" s="69" t="str">
        <f t="shared" si="21"/>
        <v>KBZ Pay</v>
      </c>
      <c r="M156" s="71" t="s">
        <v>62</v>
      </c>
      <c r="N156" s="56">
        <v>1</v>
      </c>
      <c r="O156" s="71">
        <v>2</v>
      </c>
      <c r="P156" s="71">
        <v>3</v>
      </c>
      <c r="Q156" s="71" t="s">
        <v>62</v>
      </c>
      <c r="R156" s="71" t="s">
        <v>62</v>
      </c>
      <c r="S156" s="71">
        <v>1</v>
      </c>
      <c r="T156" s="71">
        <v>1</v>
      </c>
      <c r="U156" s="71" t="s">
        <v>62</v>
      </c>
      <c r="V156" s="71" t="s">
        <v>62</v>
      </c>
      <c r="W156" s="71" t="s">
        <v>62</v>
      </c>
      <c r="X156" s="71" t="s">
        <v>62</v>
      </c>
      <c r="Y156" s="71" t="s">
        <v>62</v>
      </c>
      <c r="Z156" s="71">
        <v>265</v>
      </c>
      <c r="AA156" s="71">
        <v>277</v>
      </c>
      <c r="AB156" s="71">
        <v>238</v>
      </c>
      <c r="AC156" s="71">
        <v>2</v>
      </c>
      <c r="AD156" s="71">
        <v>437</v>
      </c>
      <c r="AE156" s="71">
        <v>1</v>
      </c>
      <c r="AF156" s="72">
        <v>0</v>
      </c>
      <c r="AG156" s="72">
        <v>1.0312874141151178</v>
      </c>
      <c r="AH156" s="72">
        <v>0</v>
      </c>
      <c r="AI156" s="72">
        <v>0.65748601000000007</v>
      </c>
      <c r="AJ156" s="72">
        <v>0.38771457891828542</v>
      </c>
      <c r="AK156" s="72">
        <v>0</v>
      </c>
      <c r="AL156" s="73">
        <v>6.9</v>
      </c>
      <c r="AM156" s="60"/>
    </row>
    <row r="157" spans="1:39" ht="15.75" customHeight="1" thickBot="1" x14ac:dyDescent="0.4">
      <c r="A157" s="62" t="s">
        <v>351</v>
      </c>
      <c r="B157" s="63" t="s">
        <v>366</v>
      </c>
      <c r="C157" s="63" t="s">
        <v>374</v>
      </c>
      <c r="D157" s="64" t="s">
        <v>375</v>
      </c>
      <c r="E157" s="75">
        <v>138988</v>
      </c>
      <c r="F157" s="74" t="s">
        <v>62</v>
      </c>
      <c r="G157" s="66" t="str">
        <f t="shared" si="17"/>
        <v>Yes</v>
      </c>
      <c r="H157" s="67">
        <f t="shared" si="19"/>
        <v>3.2520793161999597</v>
      </c>
      <c r="I157" s="68">
        <f t="shared" si="18"/>
        <v>452</v>
      </c>
      <c r="J157" s="69" t="str">
        <f t="shared" si="22"/>
        <v>Wave Money</v>
      </c>
      <c r="K157" s="69" t="str">
        <f t="shared" si="20"/>
        <v>M-Pitesan</v>
      </c>
      <c r="L157" s="69" t="str">
        <f t="shared" si="21"/>
        <v>Mytel Wallet</v>
      </c>
      <c r="M157" s="71" t="s">
        <v>62</v>
      </c>
      <c r="N157" s="56" t="s">
        <v>62</v>
      </c>
      <c r="O157" s="71" t="s">
        <v>62</v>
      </c>
      <c r="P157" s="71" t="s">
        <v>62</v>
      </c>
      <c r="Q157" s="71">
        <v>1</v>
      </c>
      <c r="R157" s="71" t="s">
        <v>62</v>
      </c>
      <c r="S157" s="71" t="s">
        <v>62</v>
      </c>
      <c r="T157" s="71" t="s">
        <v>62</v>
      </c>
      <c r="U157" s="71" t="s">
        <v>62</v>
      </c>
      <c r="V157" s="71" t="s">
        <v>62</v>
      </c>
      <c r="W157" s="71" t="s">
        <v>62</v>
      </c>
      <c r="X157" s="71" t="s">
        <v>62</v>
      </c>
      <c r="Y157" s="71" t="s">
        <v>62</v>
      </c>
      <c r="Z157" s="71" t="s">
        <v>62</v>
      </c>
      <c r="AA157" s="71">
        <v>146</v>
      </c>
      <c r="AB157" s="71">
        <v>125</v>
      </c>
      <c r="AC157" s="71">
        <v>1</v>
      </c>
      <c r="AD157" s="71">
        <v>178</v>
      </c>
      <c r="AE157" s="71">
        <v>1</v>
      </c>
      <c r="AF157" s="72">
        <v>0</v>
      </c>
      <c r="AG157" s="72">
        <v>6.9673821723379614</v>
      </c>
      <c r="AH157" s="72">
        <v>0</v>
      </c>
      <c r="AI157" s="72">
        <v>0.30036198999999997</v>
      </c>
      <c r="AJ157" s="72">
        <v>0.21933047126904415</v>
      </c>
      <c r="AK157" s="72">
        <v>0</v>
      </c>
      <c r="AL157" s="73">
        <v>0</v>
      </c>
      <c r="AM157" s="60"/>
    </row>
    <row r="158" spans="1:39" ht="15.75" customHeight="1" thickBot="1" x14ac:dyDescent="0.4">
      <c r="A158" s="62" t="s">
        <v>351</v>
      </c>
      <c r="B158" s="63" t="s">
        <v>376</v>
      </c>
      <c r="C158" s="63" t="s">
        <v>376</v>
      </c>
      <c r="D158" s="64" t="s">
        <v>377</v>
      </c>
      <c r="E158" s="75">
        <v>243082</v>
      </c>
      <c r="F158" s="74" t="s">
        <v>62</v>
      </c>
      <c r="G158" s="66" t="str">
        <f t="shared" si="17"/>
        <v>Yes</v>
      </c>
      <c r="H158" s="67">
        <f t="shared" si="19"/>
        <v>4.6074987041409896</v>
      </c>
      <c r="I158" s="68">
        <f t="shared" si="18"/>
        <v>1120</v>
      </c>
      <c r="J158" s="69" t="str">
        <f t="shared" si="22"/>
        <v>Wave Money</v>
      </c>
      <c r="K158" s="69" t="str">
        <f t="shared" si="20"/>
        <v>KBZ Pay</v>
      </c>
      <c r="L158" s="69" t="str">
        <f t="shared" si="21"/>
        <v>Mytel Wallet</v>
      </c>
      <c r="M158" s="71" t="s">
        <v>62</v>
      </c>
      <c r="N158" s="56">
        <v>1</v>
      </c>
      <c r="O158" s="71">
        <v>3</v>
      </c>
      <c r="P158" s="71">
        <v>1</v>
      </c>
      <c r="Q158" s="71">
        <v>1</v>
      </c>
      <c r="R158" s="71">
        <v>1</v>
      </c>
      <c r="S158" s="71" t="s">
        <v>62</v>
      </c>
      <c r="T158" s="71" t="s">
        <v>62</v>
      </c>
      <c r="U158" s="71">
        <v>1</v>
      </c>
      <c r="V158" s="71" t="s">
        <v>62</v>
      </c>
      <c r="W158" s="71">
        <v>1</v>
      </c>
      <c r="X158" s="71" t="s">
        <v>62</v>
      </c>
      <c r="Y158" s="71">
        <v>1</v>
      </c>
      <c r="Z158" s="71">
        <v>245</v>
      </c>
      <c r="AA158" s="71">
        <v>201</v>
      </c>
      <c r="AB158" s="71">
        <v>220</v>
      </c>
      <c r="AC158" s="71">
        <v>37</v>
      </c>
      <c r="AD158" s="71">
        <v>405</v>
      </c>
      <c r="AE158" s="71">
        <v>2</v>
      </c>
      <c r="AF158" s="72">
        <v>0</v>
      </c>
      <c r="AG158" s="72">
        <v>7.1294821369285333E-2</v>
      </c>
      <c r="AH158" s="72">
        <v>0</v>
      </c>
      <c r="AI158" s="72">
        <v>0.41032700999999999</v>
      </c>
      <c r="AJ158" s="72">
        <v>1.5779406496116781</v>
      </c>
      <c r="AK158" s="72">
        <v>0</v>
      </c>
      <c r="AL158" s="73">
        <v>0</v>
      </c>
      <c r="AM158" s="60"/>
    </row>
    <row r="159" spans="1:39" ht="15.75" customHeight="1" thickBot="1" x14ac:dyDescent="0.4">
      <c r="A159" s="62" t="s">
        <v>351</v>
      </c>
      <c r="B159" s="63" t="s">
        <v>376</v>
      </c>
      <c r="C159" s="63" t="s">
        <v>378</v>
      </c>
      <c r="D159" s="64" t="s">
        <v>379</v>
      </c>
      <c r="E159" s="75">
        <v>136767</v>
      </c>
      <c r="F159" s="74" t="s">
        <v>62</v>
      </c>
      <c r="G159" s="66" t="str">
        <f t="shared" si="17"/>
        <v>Yes</v>
      </c>
      <c r="H159" s="67">
        <f t="shared" si="19"/>
        <v>3.9483208668757812</v>
      </c>
      <c r="I159" s="68">
        <f t="shared" si="18"/>
        <v>540</v>
      </c>
      <c r="J159" s="69" t="str">
        <f t="shared" si="22"/>
        <v>Wave Money</v>
      </c>
      <c r="K159" s="69" t="str">
        <f t="shared" si="20"/>
        <v>M-Pitesan</v>
      </c>
      <c r="L159" s="69" t="str">
        <f t="shared" si="21"/>
        <v>Mytel Wallet</v>
      </c>
      <c r="M159" s="71" t="s">
        <v>62</v>
      </c>
      <c r="N159" s="56" t="s">
        <v>62</v>
      </c>
      <c r="O159" s="71" t="s">
        <v>62</v>
      </c>
      <c r="P159" s="71">
        <v>1</v>
      </c>
      <c r="Q159" s="71">
        <v>1</v>
      </c>
      <c r="R159" s="71" t="s">
        <v>62</v>
      </c>
      <c r="S159" s="71" t="s">
        <v>62</v>
      </c>
      <c r="T159" s="71" t="s">
        <v>62</v>
      </c>
      <c r="U159" s="71" t="s">
        <v>62</v>
      </c>
      <c r="V159" s="71" t="s">
        <v>62</v>
      </c>
      <c r="W159" s="71" t="s">
        <v>62</v>
      </c>
      <c r="X159" s="71" t="s">
        <v>62</v>
      </c>
      <c r="Y159" s="71">
        <v>1</v>
      </c>
      <c r="Z159" s="71">
        <v>76</v>
      </c>
      <c r="AA159" s="71">
        <v>159</v>
      </c>
      <c r="AB159" s="71">
        <v>124</v>
      </c>
      <c r="AC159" s="71">
        <v>15</v>
      </c>
      <c r="AD159" s="71">
        <v>162</v>
      </c>
      <c r="AE159" s="71">
        <v>1</v>
      </c>
      <c r="AF159" s="72">
        <v>0</v>
      </c>
      <c r="AG159" s="72">
        <v>7.029661453537055</v>
      </c>
      <c r="AH159" s="72">
        <v>0</v>
      </c>
      <c r="AI159" s="72">
        <v>0.16145300000000001</v>
      </c>
      <c r="AJ159" s="72">
        <v>1.2184014136249643</v>
      </c>
      <c r="AK159" s="72">
        <v>0</v>
      </c>
      <c r="AL159" s="73">
        <v>0</v>
      </c>
      <c r="AM159" s="60"/>
    </row>
    <row r="160" spans="1:39" ht="15.75" customHeight="1" thickBot="1" x14ac:dyDescent="0.4">
      <c r="A160" s="62" t="s">
        <v>351</v>
      </c>
      <c r="B160" s="63" t="s">
        <v>376</v>
      </c>
      <c r="C160" s="63" t="s">
        <v>380</v>
      </c>
      <c r="D160" s="64" t="s">
        <v>381</v>
      </c>
      <c r="E160" s="75">
        <v>197898</v>
      </c>
      <c r="F160" s="74" t="s">
        <v>62</v>
      </c>
      <c r="G160" s="66" t="str">
        <f t="shared" si="17"/>
        <v>Yes</v>
      </c>
      <c r="H160" s="67">
        <f t="shared" si="19"/>
        <v>3.6837158536215626</v>
      </c>
      <c r="I160" s="68">
        <f t="shared" si="18"/>
        <v>729</v>
      </c>
      <c r="J160" s="69" t="str">
        <f t="shared" si="22"/>
        <v>Wave Money</v>
      </c>
      <c r="K160" s="69" t="str">
        <f t="shared" si="20"/>
        <v>Mytel Wallet</v>
      </c>
      <c r="L160" s="69" t="str">
        <f t="shared" si="21"/>
        <v>KBZ Pay</v>
      </c>
      <c r="M160" s="71" t="s">
        <v>62</v>
      </c>
      <c r="N160" s="56" t="s">
        <v>62</v>
      </c>
      <c r="O160" s="71">
        <v>1</v>
      </c>
      <c r="P160" s="71">
        <v>1</v>
      </c>
      <c r="Q160" s="71">
        <v>1</v>
      </c>
      <c r="R160" s="71" t="s">
        <v>62</v>
      </c>
      <c r="S160" s="71" t="s">
        <v>62</v>
      </c>
      <c r="T160" s="71" t="s">
        <v>62</v>
      </c>
      <c r="U160" s="71" t="s">
        <v>62</v>
      </c>
      <c r="V160" s="71" t="s">
        <v>62</v>
      </c>
      <c r="W160" s="71" t="s">
        <v>62</v>
      </c>
      <c r="X160" s="71" t="s">
        <v>62</v>
      </c>
      <c r="Y160" s="71" t="s">
        <v>62</v>
      </c>
      <c r="Z160" s="71">
        <v>149</v>
      </c>
      <c r="AA160" s="71">
        <v>97</v>
      </c>
      <c r="AB160" s="71">
        <v>174</v>
      </c>
      <c r="AC160" s="71">
        <v>64</v>
      </c>
      <c r="AD160" s="71">
        <v>241</v>
      </c>
      <c r="AE160" s="71">
        <v>1</v>
      </c>
      <c r="AF160" s="72">
        <v>0</v>
      </c>
      <c r="AG160" s="72">
        <v>5.2938297853965022</v>
      </c>
      <c r="AH160" s="72">
        <v>0</v>
      </c>
      <c r="AI160" s="72">
        <v>1.0076899500000001</v>
      </c>
      <c r="AJ160" s="72">
        <v>1.4750156361008726</v>
      </c>
      <c r="AK160" s="72">
        <v>0</v>
      </c>
      <c r="AL160" s="73">
        <v>0</v>
      </c>
      <c r="AM160" s="60"/>
    </row>
    <row r="161" spans="1:39" ht="15.75" customHeight="1" thickBot="1" x14ac:dyDescent="0.4">
      <c r="A161" s="62" t="s">
        <v>351</v>
      </c>
      <c r="B161" s="63" t="s">
        <v>376</v>
      </c>
      <c r="C161" s="63" t="s">
        <v>382</v>
      </c>
      <c r="D161" s="64" t="s">
        <v>383</v>
      </c>
      <c r="E161" s="75">
        <v>144716</v>
      </c>
      <c r="F161" s="74" t="s">
        <v>62</v>
      </c>
      <c r="G161" s="66" t="str">
        <f t="shared" si="17"/>
        <v>Yes</v>
      </c>
      <c r="H161" s="67">
        <f t="shared" si="19"/>
        <v>2.2319577655546032</v>
      </c>
      <c r="I161" s="68">
        <f t="shared" si="18"/>
        <v>323</v>
      </c>
      <c r="J161" s="69" t="str">
        <f t="shared" si="22"/>
        <v>M-Pitesan</v>
      </c>
      <c r="K161" s="69" t="str">
        <f t="shared" si="20"/>
        <v>Mytel Wallet</v>
      </c>
      <c r="L161" s="69" t="str">
        <f t="shared" si="21"/>
        <v>Wave Money</v>
      </c>
      <c r="M161" s="71" t="s">
        <v>62</v>
      </c>
      <c r="N161" s="56" t="s">
        <v>62</v>
      </c>
      <c r="O161" s="71">
        <v>1</v>
      </c>
      <c r="P161" s="71" t="s">
        <v>62</v>
      </c>
      <c r="Q161" s="71">
        <v>1</v>
      </c>
      <c r="R161" s="71" t="s">
        <v>62</v>
      </c>
      <c r="S161" s="71" t="s">
        <v>62</v>
      </c>
      <c r="T161" s="71" t="s">
        <v>62</v>
      </c>
      <c r="U161" s="71">
        <v>1</v>
      </c>
      <c r="V161" s="71" t="s">
        <v>62</v>
      </c>
      <c r="W161" s="71" t="s">
        <v>62</v>
      </c>
      <c r="X161" s="71" t="s">
        <v>62</v>
      </c>
      <c r="Y161" s="71">
        <v>1</v>
      </c>
      <c r="Z161" s="71" t="s">
        <v>62</v>
      </c>
      <c r="AA161" s="71">
        <v>131</v>
      </c>
      <c r="AB161" s="71">
        <v>102</v>
      </c>
      <c r="AC161" s="71">
        <v>1</v>
      </c>
      <c r="AD161" s="71">
        <v>84</v>
      </c>
      <c r="AE161" s="71">
        <v>1</v>
      </c>
      <c r="AF161" s="72">
        <v>0</v>
      </c>
      <c r="AG161" s="72">
        <v>6.206445476041611</v>
      </c>
      <c r="AH161" s="72">
        <v>0</v>
      </c>
      <c r="AI161" s="72">
        <v>4.2645500200000006</v>
      </c>
      <c r="AJ161" s="72">
        <v>4.2349847889581804</v>
      </c>
      <c r="AK161" s="72">
        <v>0</v>
      </c>
      <c r="AL161" s="73">
        <v>0</v>
      </c>
      <c r="AM161" s="60"/>
    </row>
    <row r="162" spans="1:39" ht="15.75" customHeight="1" thickBot="1" x14ac:dyDescent="0.4">
      <c r="A162" s="62" t="s">
        <v>351</v>
      </c>
      <c r="B162" s="63" t="s">
        <v>384</v>
      </c>
      <c r="C162" s="63" t="s">
        <v>384</v>
      </c>
      <c r="D162" s="64" t="s">
        <v>385</v>
      </c>
      <c r="E162" s="75">
        <v>285623</v>
      </c>
      <c r="F162" s="74" t="s">
        <v>62</v>
      </c>
      <c r="G162" s="66" t="str">
        <f t="shared" si="17"/>
        <v>Yes</v>
      </c>
      <c r="H162" s="67">
        <f t="shared" si="19"/>
        <v>3.851230468134569</v>
      </c>
      <c r="I162" s="68">
        <f t="shared" si="18"/>
        <v>1100</v>
      </c>
      <c r="J162" s="69" t="str">
        <f t="shared" si="22"/>
        <v>KBZ Pay</v>
      </c>
      <c r="K162" s="69" t="str">
        <f t="shared" si="20"/>
        <v>Wave Money</v>
      </c>
      <c r="L162" s="69" t="str">
        <f t="shared" si="21"/>
        <v>Mytel Wallet</v>
      </c>
      <c r="M162" s="71">
        <v>1</v>
      </c>
      <c r="N162" s="56">
        <v>1</v>
      </c>
      <c r="O162" s="71">
        <v>1</v>
      </c>
      <c r="P162" s="71">
        <v>3</v>
      </c>
      <c r="Q162" s="71">
        <v>1</v>
      </c>
      <c r="R162" s="71">
        <v>1</v>
      </c>
      <c r="S162" s="71" t="s">
        <v>62</v>
      </c>
      <c r="T162" s="71" t="s">
        <v>62</v>
      </c>
      <c r="U162" s="71">
        <v>1</v>
      </c>
      <c r="V162" s="71">
        <v>2</v>
      </c>
      <c r="W162" s="71">
        <v>1</v>
      </c>
      <c r="X162" s="71" t="s">
        <v>62</v>
      </c>
      <c r="Y162" s="71" t="s">
        <v>62</v>
      </c>
      <c r="Z162" s="71">
        <v>464</v>
      </c>
      <c r="AA162" s="71">
        <v>58</v>
      </c>
      <c r="AB162" s="71">
        <v>207</v>
      </c>
      <c r="AC162" s="71">
        <v>81</v>
      </c>
      <c r="AD162" s="71">
        <v>277</v>
      </c>
      <c r="AE162" s="71">
        <v>1</v>
      </c>
      <c r="AF162" s="72">
        <v>0</v>
      </c>
      <c r="AG162" s="72">
        <v>0</v>
      </c>
      <c r="AH162" s="72">
        <v>0</v>
      </c>
      <c r="AI162" s="72">
        <v>2.4074600199999998</v>
      </c>
      <c r="AJ162" s="72">
        <v>7.0959358282275637</v>
      </c>
      <c r="AK162" s="72">
        <v>0</v>
      </c>
      <c r="AL162" s="73">
        <v>0</v>
      </c>
      <c r="AM162" s="60"/>
    </row>
    <row r="163" spans="1:39" ht="15.75" customHeight="1" thickBot="1" x14ac:dyDescent="0.4">
      <c r="A163" s="62" t="s">
        <v>351</v>
      </c>
      <c r="B163" s="63" t="s">
        <v>384</v>
      </c>
      <c r="C163" s="63" t="s">
        <v>386</v>
      </c>
      <c r="D163" s="64" t="s">
        <v>387</v>
      </c>
      <c r="E163" s="75">
        <v>247904</v>
      </c>
      <c r="F163" s="74" t="s">
        <v>62</v>
      </c>
      <c r="G163" s="66" t="str">
        <f t="shared" si="17"/>
        <v>Yes</v>
      </c>
      <c r="H163" s="67">
        <f t="shared" si="19"/>
        <v>3.299664386214018</v>
      </c>
      <c r="I163" s="68">
        <f t="shared" si="18"/>
        <v>818</v>
      </c>
      <c r="J163" s="69" t="str">
        <f t="shared" si="22"/>
        <v>Mytel Wallet</v>
      </c>
      <c r="K163" s="69" t="str">
        <f t="shared" si="20"/>
        <v>Wave Money</v>
      </c>
      <c r="L163" s="69" t="str">
        <f t="shared" si="21"/>
        <v>KBZ Pay</v>
      </c>
      <c r="M163" s="71" t="s">
        <v>62</v>
      </c>
      <c r="N163" s="56" t="s">
        <v>62</v>
      </c>
      <c r="O163" s="71">
        <v>1</v>
      </c>
      <c r="P163" s="71">
        <v>1</v>
      </c>
      <c r="Q163" s="71">
        <v>1</v>
      </c>
      <c r="R163" s="71" t="s">
        <v>62</v>
      </c>
      <c r="S163" s="71" t="s">
        <v>62</v>
      </c>
      <c r="T163" s="71" t="s">
        <v>62</v>
      </c>
      <c r="U163" s="71" t="s">
        <v>62</v>
      </c>
      <c r="V163" s="71">
        <v>2</v>
      </c>
      <c r="W163" s="71" t="s">
        <v>62</v>
      </c>
      <c r="X163" s="71" t="s">
        <v>62</v>
      </c>
      <c r="Y163" s="71" t="s">
        <v>62</v>
      </c>
      <c r="Z163" s="71">
        <v>177</v>
      </c>
      <c r="AA163" s="71">
        <v>153</v>
      </c>
      <c r="AB163" s="71">
        <v>270</v>
      </c>
      <c r="AC163" s="71">
        <v>19</v>
      </c>
      <c r="AD163" s="71">
        <v>193</v>
      </c>
      <c r="AE163" s="71">
        <v>1</v>
      </c>
      <c r="AF163" s="72">
        <v>0</v>
      </c>
      <c r="AG163" s="72">
        <v>0</v>
      </c>
      <c r="AH163" s="72">
        <v>0</v>
      </c>
      <c r="AI163" s="72">
        <v>0.65222602000000007</v>
      </c>
      <c r="AJ163" s="72">
        <v>5.3583551429109253</v>
      </c>
      <c r="AK163" s="72">
        <v>0</v>
      </c>
      <c r="AL163" s="73">
        <v>0</v>
      </c>
      <c r="AM163" s="60"/>
    </row>
    <row r="164" spans="1:39" ht="15.75" customHeight="1" thickBot="1" x14ac:dyDescent="0.4">
      <c r="A164" s="62" t="s">
        <v>351</v>
      </c>
      <c r="B164" s="63" t="s">
        <v>384</v>
      </c>
      <c r="C164" s="63" t="s">
        <v>388</v>
      </c>
      <c r="D164" s="64" t="s">
        <v>389</v>
      </c>
      <c r="E164" s="75">
        <v>204153</v>
      </c>
      <c r="F164" s="74" t="s">
        <v>62</v>
      </c>
      <c r="G164" s="66" t="str">
        <f t="shared" si="17"/>
        <v>Yes</v>
      </c>
      <c r="H164" s="67">
        <f t="shared" si="19"/>
        <v>3.4924786802055325</v>
      </c>
      <c r="I164" s="68">
        <f t="shared" si="18"/>
        <v>713</v>
      </c>
      <c r="J164" s="69" t="str">
        <f t="shared" si="22"/>
        <v>M-Pitesan</v>
      </c>
      <c r="K164" s="69" t="str">
        <f t="shared" si="20"/>
        <v>Wave Money</v>
      </c>
      <c r="L164" s="69" t="str">
        <f t="shared" si="21"/>
        <v>Mytel Wallet</v>
      </c>
      <c r="M164" s="71" t="s">
        <v>62</v>
      </c>
      <c r="N164" s="56" t="s">
        <v>62</v>
      </c>
      <c r="O164" s="71" t="s">
        <v>62</v>
      </c>
      <c r="P164" s="71">
        <v>1</v>
      </c>
      <c r="Q164" s="71">
        <v>1</v>
      </c>
      <c r="R164" s="71" t="s">
        <v>62</v>
      </c>
      <c r="S164" s="71" t="s">
        <v>62</v>
      </c>
      <c r="T164" s="71" t="s">
        <v>62</v>
      </c>
      <c r="U164" s="71" t="s">
        <v>62</v>
      </c>
      <c r="V164" s="71">
        <v>1</v>
      </c>
      <c r="W164" s="71" t="s">
        <v>62</v>
      </c>
      <c r="X164" s="71" t="s">
        <v>62</v>
      </c>
      <c r="Y164" s="71" t="s">
        <v>62</v>
      </c>
      <c r="Z164" s="71">
        <v>129</v>
      </c>
      <c r="AA164" s="71">
        <v>298</v>
      </c>
      <c r="AB164" s="71">
        <v>130</v>
      </c>
      <c r="AC164" s="71">
        <v>15</v>
      </c>
      <c r="AD164" s="71">
        <v>137</v>
      </c>
      <c r="AE164" s="71">
        <v>1</v>
      </c>
      <c r="AF164" s="72">
        <v>0</v>
      </c>
      <c r="AG164" s="72">
        <v>2.4306378332737149</v>
      </c>
      <c r="AH164" s="72">
        <v>0</v>
      </c>
      <c r="AI164" s="72">
        <v>0.46425299999999997</v>
      </c>
      <c r="AJ164" s="72">
        <v>3.7238816392705987</v>
      </c>
      <c r="AK164" s="72">
        <v>0</v>
      </c>
      <c r="AL164" s="73">
        <v>0</v>
      </c>
      <c r="AM164" s="60"/>
    </row>
    <row r="165" spans="1:39" ht="15.75" customHeight="1" thickBot="1" x14ac:dyDescent="0.4">
      <c r="A165" s="62" t="s">
        <v>351</v>
      </c>
      <c r="B165" s="63" t="s">
        <v>390</v>
      </c>
      <c r="C165" s="63" t="s">
        <v>391</v>
      </c>
      <c r="D165" s="64" t="s">
        <v>392</v>
      </c>
      <c r="E165" s="75">
        <v>295526</v>
      </c>
      <c r="F165" s="74" t="s">
        <v>62</v>
      </c>
      <c r="G165" s="66" t="str">
        <f t="shared" si="17"/>
        <v>Yes</v>
      </c>
      <c r="H165" s="67">
        <f t="shared" si="19"/>
        <v>2.5412315667656991</v>
      </c>
      <c r="I165" s="68">
        <f t="shared" si="18"/>
        <v>751</v>
      </c>
      <c r="J165" s="69" t="str">
        <f t="shared" si="22"/>
        <v>Wave Money</v>
      </c>
      <c r="K165" s="69" t="str">
        <f t="shared" si="20"/>
        <v>M-Pitesan</v>
      </c>
      <c r="L165" s="69" t="str">
        <f t="shared" si="21"/>
        <v>KBZ Pay</v>
      </c>
      <c r="M165" s="71">
        <v>1</v>
      </c>
      <c r="N165" s="56">
        <v>3</v>
      </c>
      <c r="O165" s="71">
        <v>2</v>
      </c>
      <c r="P165" s="71">
        <v>1</v>
      </c>
      <c r="Q165" s="71">
        <v>1</v>
      </c>
      <c r="R165" s="71">
        <v>1</v>
      </c>
      <c r="S165" s="71" t="s">
        <v>62</v>
      </c>
      <c r="T165" s="71" t="s">
        <v>62</v>
      </c>
      <c r="U165" s="71" t="s">
        <v>62</v>
      </c>
      <c r="V165" s="71">
        <v>2</v>
      </c>
      <c r="W165" s="71" t="s">
        <v>62</v>
      </c>
      <c r="X165" s="71" t="s">
        <v>62</v>
      </c>
      <c r="Y165" s="71" t="s">
        <v>62</v>
      </c>
      <c r="Z165" s="71">
        <v>143</v>
      </c>
      <c r="AA165" s="71">
        <v>154</v>
      </c>
      <c r="AB165" s="71">
        <v>75</v>
      </c>
      <c r="AC165" s="71">
        <v>81</v>
      </c>
      <c r="AD165" s="71">
        <v>286</v>
      </c>
      <c r="AE165" s="71">
        <v>1</v>
      </c>
      <c r="AF165" s="72">
        <v>0</v>
      </c>
      <c r="AG165" s="72">
        <v>1.1603153345224841</v>
      </c>
      <c r="AH165" s="72">
        <v>0</v>
      </c>
      <c r="AI165" s="72">
        <v>0.66484298999999991</v>
      </c>
      <c r="AJ165" s="72">
        <v>4.4348232665180989</v>
      </c>
      <c r="AK165" s="72">
        <v>9.2851669189771613E-2</v>
      </c>
      <c r="AL165" s="73">
        <v>0</v>
      </c>
      <c r="AM165" s="60"/>
    </row>
    <row r="166" spans="1:39" ht="15.75" customHeight="1" thickBot="1" x14ac:dyDescent="0.4">
      <c r="A166" s="62" t="s">
        <v>351</v>
      </c>
      <c r="B166" s="63" t="s">
        <v>384</v>
      </c>
      <c r="C166" s="63" t="s">
        <v>393</v>
      </c>
      <c r="D166" s="64" t="s">
        <v>394</v>
      </c>
      <c r="E166" s="75">
        <v>141446</v>
      </c>
      <c r="F166" s="74" t="s">
        <v>62</v>
      </c>
      <c r="G166" s="66" t="str">
        <f t="shared" si="17"/>
        <v>Yes</v>
      </c>
      <c r="H166" s="67">
        <f t="shared" si="19"/>
        <v>1.555363884450603</v>
      </c>
      <c r="I166" s="68">
        <f t="shared" si="18"/>
        <v>220</v>
      </c>
      <c r="J166" s="69" t="str">
        <f t="shared" si="22"/>
        <v>Mytel Wallet</v>
      </c>
      <c r="K166" s="69" t="str">
        <f t="shared" si="20"/>
        <v>Wave Money</v>
      </c>
      <c r="L166" s="69" t="str">
        <f t="shared" si="21"/>
        <v>M-Pitesan</v>
      </c>
      <c r="M166" s="71" t="s">
        <v>62</v>
      </c>
      <c r="N166" s="56" t="s">
        <v>62</v>
      </c>
      <c r="O166" s="71" t="s">
        <v>62</v>
      </c>
      <c r="P166" s="71" t="s">
        <v>62</v>
      </c>
      <c r="Q166" s="71">
        <v>1</v>
      </c>
      <c r="R166" s="71" t="s">
        <v>62</v>
      </c>
      <c r="S166" s="71" t="s">
        <v>62</v>
      </c>
      <c r="T166" s="71" t="s">
        <v>62</v>
      </c>
      <c r="U166" s="71" t="s">
        <v>62</v>
      </c>
      <c r="V166" s="71">
        <v>1</v>
      </c>
      <c r="W166" s="71" t="s">
        <v>62</v>
      </c>
      <c r="X166" s="71" t="s">
        <v>62</v>
      </c>
      <c r="Y166" s="71" t="s">
        <v>62</v>
      </c>
      <c r="Z166" s="71" t="s">
        <v>62</v>
      </c>
      <c r="AA166" s="71">
        <v>26</v>
      </c>
      <c r="AB166" s="71">
        <v>113</v>
      </c>
      <c r="AC166" s="71">
        <v>6</v>
      </c>
      <c r="AD166" s="71">
        <v>72</v>
      </c>
      <c r="AE166" s="71">
        <v>1</v>
      </c>
      <c r="AF166" s="72">
        <v>0</v>
      </c>
      <c r="AG166" s="72">
        <v>1.0337734034987229</v>
      </c>
      <c r="AH166" s="72">
        <v>0</v>
      </c>
      <c r="AI166" s="72">
        <v>4.2540699000000002</v>
      </c>
      <c r="AJ166" s="72">
        <v>2.483498600341262</v>
      </c>
      <c r="AK166" s="72">
        <v>0</v>
      </c>
      <c r="AL166" s="73">
        <v>0</v>
      </c>
      <c r="AM166" s="60"/>
    </row>
    <row r="167" spans="1:39" ht="15.75" customHeight="1" thickBot="1" x14ac:dyDescent="0.4">
      <c r="A167" s="62" t="s">
        <v>351</v>
      </c>
      <c r="B167" s="63" t="s">
        <v>390</v>
      </c>
      <c r="C167" s="63" t="s">
        <v>390</v>
      </c>
      <c r="D167" s="64" t="s">
        <v>395</v>
      </c>
      <c r="E167" s="75">
        <v>255875</v>
      </c>
      <c r="F167" s="74" t="s">
        <v>62</v>
      </c>
      <c r="G167" s="66" t="str">
        <f t="shared" si="17"/>
        <v>Yes</v>
      </c>
      <c r="H167" s="67">
        <f t="shared" si="19"/>
        <v>3.1851489985344403</v>
      </c>
      <c r="I167" s="68">
        <f t="shared" si="18"/>
        <v>815</v>
      </c>
      <c r="J167" s="69" t="str">
        <f t="shared" si="22"/>
        <v>Mytel Wallet</v>
      </c>
      <c r="K167" s="69" t="str">
        <f t="shared" si="20"/>
        <v>KBZ Pay</v>
      </c>
      <c r="L167" s="69" t="str">
        <f t="shared" si="21"/>
        <v>Wave Money</v>
      </c>
      <c r="M167" s="71">
        <v>1</v>
      </c>
      <c r="N167" s="56" t="s">
        <v>62</v>
      </c>
      <c r="O167" s="71">
        <v>1</v>
      </c>
      <c r="P167" s="71">
        <v>2</v>
      </c>
      <c r="Q167" s="71">
        <v>1</v>
      </c>
      <c r="R167" s="71" t="s">
        <v>62</v>
      </c>
      <c r="S167" s="71" t="s">
        <v>62</v>
      </c>
      <c r="T167" s="71" t="s">
        <v>62</v>
      </c>
      <c r="U167" s="71">
        <v>1</v>
      </c>
      <c r="V167" s="71">
        <v>4</v>
      </c>
      <c r="W167" s="71" t="s">
        <v>62</v>
      </c>
      <c r="X167" s="71" t="s">
        <v>62</v>
      </c>
      <c r="Y167" s="71" t="s">
        <v>62</v>
      </c>
      <c r="Z167" s="71">
        <v>261</v>
      </c>
      <c r="AA167" s="71">
        <v>82</v>
      </c>
      <c r="AB167" s="71">
        <v>264</v>
      </c>
      <c r="AC167" s="71">
        <v>22</v>
      </c>
      <c r="AD167" s="71">
        <v>174</v>
      </c>
      <c r="AE167" s="71">
        <v>2</v>
      </c>
      <c r="AF167" s="72">
        <v>0</v>
      </c>
      <c r="AG167" s="72">
        <v>3.6063767460422507</v>
      </c>
      <c r="AH167" s="72">
        <v>0</v>
      </c>
      <c r="AI167" s="72">
        <v>0.35246100000000002</v>
      </c>
      <c r="AJ167" s="72">
        <v>4.8947371616985356</v>
      </c>
      <c r="AK167" s="72">
        <v>0</v>
      </c>
      <c r="AL167" s="73">
        <v>0</v>
      </c>
      <c r="AM167" s="60"/>
    </row>
    <row r="168" spans="1:39" ht="15.75" customHeight="1" thickBot="1" x14ac:dyDescent="0.4">
      <c r="A168" s="62" t="s">
        <v>351</v>
      </c>
      <c r="B168" s="63" t="s">
        <v>396</v>
      </c>
      <c r="C168" s="63" t="s">
        <v>396</v>
      </c>
      <c r="D168" s="64" t="s">
        <v>397</v>
      </c>
      <c r="E168" s="75">
        <v>260003</v>
      </c>
      <c r="F168" s="74" t="s">
        <v>62</v>
      </c>
      <c r="G168" s="66" t="str">
        <f t="shared" si="17"/>
        <v>Yes</v>
      </c>
      <c r="H168" s="67">
        <f t="shared" si="19"/>
        <v>3.4653446306388771</v>
      </c>
      <c r="I168" s="68">
        <f t="shared" si="18"/>
        <v>901</v>
      </c>
      <c r="J168" s="69" t="str">
        <f t="shared" si="22"/>
        <v>Wave Money</v>
      </c>
      <c r="K168" s="69" t="str">
        <f t="shared" si="20"/>
        <v>Mytel Wallet</v>
      </c>
      <c r="L168" s="69" t="str">
        <f t="shared" si="21"/>
        <v>M-Pitesan</v>
      </c>
      <c r="M168" s="71" t="s">
        <v>62</v>
      </c>
      <c r="N168" s="56">
        <v>1</v>
      </c>
      <c r="O168" s="71">
        <v>1</v>
      </c>
      <c r="P168" s="71">
        <v>1</v>
      </c>
      <c r="Q168" s="71">
        <v>1</v>
      </c>
      <c r="R168" s="71" t="s">
        <v>62</v>
      </c>
      <c r="S168" s="71" t="s">
        <v>62</v>
      </c>
      <c r="T168" s="71" t="s">
        <v>62</v>
      </c>
      <c r="U168" s="71" t="s">
        <v>62</v>
      </c>
      <c r="V168" s="71" t="s">
        <v>62</v>
      </c>
      <c r="W168" s="71" t="s">
        <v>62</v>
      </c>
      <c r="X168" s="71" t="s">
        <v>62</v>
      </c>
      <c r="Y168" s="71" t="s">
        <v>62</v>
      </c>
      <c r="Z168" s="71">
        <v>128</v>
      </c>
      <c r="AA168" s="71">
        <v>172</v>
      </c>
      <c r="AB168" s="71">
        <v>183</v>
      </c>
      <c r="AC168" s="71">
        <v>24</v>
      </c>
      <c r="AD168" s="71">
        <v>389</v>
      </c>
      <c r="AE168" s="71">
        <v>1</v>
      </c>
      <c r="AF168" s="72">
        <v>0</v>
      </c>
      <c r="AG168" s="72">
        <v>4.6790432551106136</v>
      </c>
      <c r="AH168" s="72">
        <v>0</v>
      </c>
      <c r="AI168" s="72">
        <v>0</v>
      </c>
      <c r="AJ168" s="72">
        <v>4.0185082856153942</v>
      </c>
      <c r="AK168" s="72">
        <v>0.22034550903551842</v>
      </c>
      <c r="AL168" s="73">
        <v>0</v>
      </c>
      <c r="AM168" s="60"/>
    </row>
    <row r="169" spans="1:39" ht="15.75" customHeight="1" thickBot="1" x14ac:dyDescent="0.4">
      <c r="A169" s="62" t="s">
        <v>351</v>
      </c>
      <c r="B169" s="63" t="s">
        <v>396</v>
      </c>
      <c r="C169" s="63" t="s">
        <v>398</v>
      </c>
      <c r="D169" s="64" t="s">
        <v>399</v>
      </c>
      <c r="E169" s="75">
        <v>291947</v>
      </c>
      <c r="F169" s="74" t="s">
        <v>62</v>
      </c>
      <c r="G169" s="66" t="str">
        <f t="shared" si="17"/>
        <v>Yes</v>
      </c>
      <c r="H169" s="67">
        <f t="shared" si="19"/>
        <v>3.4869342723165504</v>
      </c>
      <c r="I169" s="68">
        <f t="shared" si="18"/>
        <v>1018</v>
      </c>
      <c r="J169" s="69" t="str">
        <f t="shared" si="22"/>
        <v>Wave Money</v>
      </c>
      <c r="K169" s="69" t="str">
        <f t="shared" si="20"/>
        <v>Mytel Wallet</v>
      </c>
      <c r="L169" s="69" t="str">
        <f t="shared" si="21"/>
        <v>M-Pitesan</v>
      </c>
      <c r="M169" s="71" t="s">
        <v>62</v>
      </c>
      <c r="N169" s="56">
        <v>1</v>
      </c>
      <c r="O169" s="71">
        <v>1</v>
      </c>
      <c r="P169" s="71">
        <v>1</v>
      </c>
      <c r="Q169" s="71">
        <v>1</v>
      </c>
      <c r="R169" s="71">
        <v>1</v>
      </c>
      <c r="S169" s="71" t="s">
        <v>62</v>
      </c>
      <c r="T169" s="71" t="s">
        <v>62</v>
      </c>
      <c r="U169" s="71">
        <v>1</v>
      </c>
      <c r="V169" s="71" t="s">
        <v>62</v>
      </c>
      <c r="W169" s="71" t="s">
        <v>62</v>
      </c>
      <c r="X169" s="71" t="s">
        <v>62</v>
      </c>
      <c r="Y169" s="71" t="s">
        <v>62</v>
      </c>
      <c r="Z169" s="71">
        <v>124</v>
      </c>
      <c r="AA169" s="71">
        <v>198</v>
      </c>
      <c r="AB169" s="71">
        <v>259</v>
      </c>
      <c r="AC169" s="71">
        <v>35</v>
      </c>
      <c r="AD169" s="71">
        <v>395</v>
      </c>
      <c r="AE169" s="71">
        <v>1</v>
      </c>
      <c r="AF169" s="72">
        <v>0</v>
      </c>
      <c r="AG169" s="72">
        <v>4.886471979871871</v>
      </c>
      <c r="AH169" s="72">
        <v>0</v>
      </c>
      <c r="AI169" s="72">
        <v>1.72718E-2</v>
      </c>
      <c r="AJ169" s="72">
        <v>4.9758019953486397</v>
      </c>
      <c r="AK169" s="72">
        <v>0</v>
      </c>
      <c r="AL169" s="73">
        <v>0</v>
      </c>
      <c r="AM169" s="60"/>
    </row>
    <row r="170" spans="1:39" ht="15.75" customHeight="1" thickBot="1" x14ac:dyDescent="0.4">
      <c r="A170" s="62" t="s">
        <v>351</v>
      </c>
      <c r="B170" s="63" t="s">
        <v>400</v>
      </c>
      <c r="C170" s="63" t="s">
        <v>400</v>
      </c>
      <c r="D170" s="64" t="s">
        <v>401</v>
      </c>
      <c r="E170" s="75">
        <v>307672</v>
      </c>
      <c r="F170" s="74" t="s">
        <v>62</v>
      </c>
      <c r="G170" s="66" t="str">
        <f t="shared" si="17"/>
        <v>Yes</v>
      </c>
      <c r="H170" s="67">
        <f t="shared" si="19"/>
        <v>5.9803947060505989</v>
      </c>
      <c r="I170" s="68">
        <f t="shared" si="18"/>
        <v>1840</v>
      </c>
      <c r="J170" s="69" t="str">
        <f t="shared" si="22"/>
        <v>Wave Money</v>
      </c>
      <c r="K170" s="69" t="str">
        <f t="shared" si="20"/>
        <v>KBZ Pay</v>
      </c>
      <c r="L170" s="69" t="str">
        <f t="shared" si="21"/>
        <v>Mytel Wallet</v>
      </c>
      <c r="M170" s="71">
        <v>1</v>
      </c>
      <c r="N170" s="56">
        <v>2</v>
      </c>
      <c r="O170" s="71">
        <v>3</v>
      </c>
      <c r="P170" s="71">
        <v>5</v>
      </c>
      <c r="Q170" s="71">
        <v>1</v>
      </c>
      <c r="R170" s="71">
        <v>1</v>
      </c>
      <c r="S170" s="71" t="s">
        <v>62</v>
      </c>
      <c r="T170" s="71" t="s">
        <v>62</v>
      </c>
      <c r="U170" s="71">
        <v>1</v>
      </c>
      <c r="V170" s="71">
        <v>2</v>
      </c>
      <c r="W170" s="71" t="s">
        <v>62</v>
      </c>
      <c r="X170" s="71" t="s">
        <v>62</v>
      </c>
      <c r="Y170" s="71" t="s">
        <v>62</v>
      </c>
      <c r="Z170" s="71">
        <v>528</v>
      </c>
      <c r="AA170" s="71">
        <v>232</v>
      </c>
      <c r="AB170" s="71">
        <v>375</v>
      </c>
      <c r="AC170" s="71">
        <v>52</v>
      </c>
      <c r="AD170" s="71">
        <v>632</v>
      </c>
      <c r="AE170" s="71">
        <v>5</v>
      </c>
      <c r="AF170" s="72">
        <v>0</v>
      </c>
      <c r="AG170" s="72">
        <v>2.3629110669559132</v>
      </c>
      <c r="AH170" s="72">
        <v>0</v>
      </c>
      <c r="AI170" s="72">
        <v>0.55151900999999992</v>
      </c>
      <c r="AJ170" s="72">
        <v>8.2375229987308956</v>
      </c>
      <c r="AK170" s="72">
        <v>0</v>
      </c>
      <c r="AL170" s="73">
        <v>0</v>
      </c>
      <c r="AM170" s="60"/>
    </row>
    <row r="171" spans="1:39" ht="15.75" customHeight="1" thickBot="1" x14ac:dyDescent="0.4">
      <c r="A171" s="62" t="s">
        <v>351</v>
      </c>
      <c r="B171" s="63" t="s">
        <v>400</v>
      </c>
      <c r="C171" s="63" t="s">
        <v>402</v>
      </c>
      <c r="D171" s="64" t="s">
        <v>403</v>
      </c>
      <c r="E171" s="75">
        <v>178561</v>
      </c>
      <c r="F171" s="74" t="s">
        <v>62</v>
      </c>
      <c r="G171" s="66" t="str">
        <f t="shared" si="17"/>
        <v>Yes</v>
      </c>
      <c r="H171" s="67">
        <f t="shared" si="19"/>
        <v>1.9209121812713863</v>
      </c>
      <c r="I171" s="68">
        <f t="shared" si="18"/>
        <v>343</v>
      </c>
      <c r="J171" s="69" t="str">
        <f t="shared" si="22"/>
        <v>KBZ Pay</v>
      </c>
      <c r="K171" s="69" t="str">
        <f t="shared" si="20"/>
        <v>Wave Money</v>
      </c>
      <c r="L171" s="69" t="str">
        <f t="shared" si="21"/>
        <v>Mytel Wallet</v>
      </c>
      <c r="M171" s="71" t="s">
        <v>62</v>
      </c>
      <c r="N171" s="56">
        <v>1</v>
      </c>
      <c r="O171" s="71" t="s">
        <v>62</v>
      </c>
      <c r="P171" s="71">
        <v>1</v>
      </c>
      <c r="Q171" s="71">
        <v>1</v>
      </c>
      <c r="R171" s="71" t="s">
        <v>62</v>
      </c>
      <c r="S171" s="71" t="s">
        <v>62</v>
      </c>
      <c r="T171" s="71" t="s">
        <v>62</v>
      </c>
      <c r="U171" s="71" t="s">
        <v>62</v>
      </c>
      <c r="V171" s="71">
        <v>1</v>
      </c>
      <c r="W171" s="71">
        <v>1</v>
      </c>
      <c r="X171" s="71" t="s">
        <v>62</v>
      </c>
      <c r="Y171" s="71" t="s">
        <v>62</v>
      </c>
      <c r="Z171" s="71">
        <v>132</v>
      </c>
      <c r="AA171" s="71">
        <v>14</v>
      </c>
      <c r="AB171" s="71">
        <v>76</v>
      </c>
      <c r="AC171" s="71">
        <v>6</v>
      </c>
      <c r="AD171" s="71">
        <v>109</v>
      </c>
      <c r="AE171" s="71">
        <v>1</v>
      </c>
      <c r="AF171" s="72">
        <v>0</v>
      </c>
      <c r="AG171" s="72">
        <v>0.61190085446533138</v>
      </c>
      <c r="AH171" s="72">
        <v>0</v>
      </c>
      <c r="AI171" s="72">
        <v>0</v>
      </c>
      <c r="AJ171" s="72">
        <v>4.554689919420948</v>
      </c>
      <c r="AK171" s="72">
        <v>0</v>
      </c>
      <c r="AL171" s="73">
        <v>0</v>
      </c>
      <c r="AM171" s="60"/>
    </row>
    <row r="172" spans="1:39" ht="15.75" customHeight="1" thickBot="1" x14ac:dyDescent="0.4">
      <c r="A172" s="62" t="s">
        <v>351</v>
      </c>
      <c r="B172" s="63" t="s">
        <v>400</v>
      </c>
      <c r="C172" s="63" t="s">
        <v>404</v>
      </c>
      <c r="D172" s="64" t="s">
        <v>405</v>
      </c>
      <c r="E172" s="75">
        <v>205320</v>
      </c>
      <c r="F172" s="74" t="s">
        <v>62</v>
      </c>
      <c r="G172" s="66" t="str">
        <f t="shared" si="17"/>
        <v>Yes</v>
      </c>
      <c r="H172" s="67">
        <f t="shared" si="19"/>
        <v>3.2144944476914086</v>
      </c>
      <c r="I172" s="68">
        <f t="shared" si="18"/>
        <v>660</v>
      </c>
      <c r="J172" s="69" t="str">
        <f t="shared" si="22"/>
        <v>Wave Money</v>
      </c>
      <c r="K172" s="69" t="str">
        <f t="shared" si="20"/>
        <v>M-Pitesan</v>
      </c>
      <c r="L172" s="69" t="str">
        <f t="shared" si="21"/>
        <v>Mytel Wallet</v>
      </c>
      <c r="M172" s="71" t="s">
        <v>62</v>
      </c>
      <c r="N172" s="56" t="s">
        <v>62</v>
      </c>
      <c r="O172" s="71">
        <v>1</v>
      </c>
      <c r="P172" s="71">
        <v>1</v>
      </c>
      <c r="Q172" s="71">
        <v>1</v>
      </c>
      <c r="R172" s="71" t="s">
        <v>62</v>
      </c>
      <c r="S172" s="71" t="s">
        <v>62</v>
      </c>
      <c r="T172" s="71" t="s">
        <v>62</v>
      </c>
      <c r="U172" s="71" t="s">
        <v>62</v>
      </c>
      <c r="V172" s="71" t="s">
        <v>62</v>
      </c>
      <c r="W172" s="71" t="s">
        <v>62</v>
      </c>
      <c r="X172" s="71" t="s">
        <v>62</v>
      </c>
      <c r="Y172" s="71" t="s">
        <v>62</v>
      </c>
      <c r="Z172" s="71">
        <v>94</v>
      </c>
      <c r="AA172" s="71">
        <v>174</v>
      </c>
      <c r="AB172" s="71">
        <v>126</v>
      </c>
      <c r="AC172" s="71">
        <v>10</v>
      </c>
      <c r="AD172" s="71">
        <v>252</v>
      </c>
      <c r="AE172" s="71">
        <v>1</v>
      </c>
      <c r="AF172" s="72">
        <v>0</v>
      </c>
      <c r="AG172" s="72">
        <v>4.1561504612562246</v>
      </c>
      <c r="AH172" s="72">
        <v>0</v>
      </c>
      <c r="AI172" s="72">
        <v>1.3964499999999998E-2</v>
      </c>
      <c r="AJ172" s="72">
        <v>2.7753927242034697</v>
      </c>
      <c r="AK172" s="72">
        <v>0.118899120578405</v>
      </c>
      <c r="AL172" s="73">
        <v>0</v>
      </c>
      <c r="AM172" s="60"/>
    </row>
    <row r="173" spans="1:39" ht="15.75" customHeight="1" thickBot="1" x14ac:dyDescent="0.4">
      <c r="A173" s="62" t="s">
        <v>351</v>
      </c>
      <c r="B173" s="63" t="s">
        <v>400</v>
      </c>
      <c r="C173" s="63" t="s">
        <v>406</v>
      </c>
      <c r="D173" s="64" t="s">
        <v>407</v>
      </c>
      <c r="E173" s="75">
        <v>239351</v>
      </c>
      <c r="F173" s="74" t="s">
        <v>62</v>
      </c>
      <c r="G173" s="66" t="str">
        <f t="shared" si="17"/>
        <v>Yes</v>
      </c>
      <c r="H173" s="67">
        <f t="shared" si="19"/>
        <v>3.3674394508483356</v>
      </c>
      <c r="I173" s="68">
        <f t="shared" si="18"/>
        <v>806</v>
      </c>
      <c r="J173" s="69" t="str">
        <f t="shared" si="22"/>
        <v>Mytel Wallet</v>
      </c>
      <c r="K173" s="69" t="str">
        <f t="shared" si="20"/>
        <v>Wave Money</v>
      </c>
      <c r="L173" s="69" t="str">
        <f t="shared" si="21"/>
        <v>KBZ Pay</v>
      </c>
      <c r="M173" s="71" t="s">
        <v>62</v>
      </c>
      <c r="N173" s="56">
        <v>1</v>
      </c>
      <c r="O173" s="71" t="s">
        <v>62</v>
      </c>
      <c r="P173" s="71">
        <v>1</v>
      </c>
      <c r="Q173" s="71">
        <v>1</v>
      </c>
      <c r="R173" s="71" t="s">
        <v>62</v>
      </c>
      <c r="S173" s="71" t="s">
        <v>62</v>
      </c>
      <c r="T173" s="71" t="s">
        <v>62</v>
      </c>
      <c r="U173" s="71" t="s">
        <v>62</v>
      </c>
      <c r="V173" s="71" t="s">
        <v>62</v>
      </c>
      <c r="W173" s="71" t="s">
        <v>62</v>
      </c>
      <c r="X173" s="71" t="s">
        <v>62</v>
      </c>
      <c r="Y173" s="71" t="s">
        <v>62</v>
      </c>
      <c r="Z173" s="71">
        <v>195</v>
      </c>
      <c r="AA173" s="71">
        <v>139</v>
      </c>
      <c r="AB173" s="71">
        <v>233</v>
      </c>
      <c r="AC173" s="71">
        <v>39</v>
      </c>
      <c r="AD173" s="71">
        <v>196</v>
      </c>
      <c r="AE173" s="71">
        <v>1</v>
      </c>
      <c r="AF173" s="72">
        <v>0</v>
      </c>
      <c r="AG173" s="72">
        <v>7.1062561371450688</v>
      </c>
      <c r="AH173" s="72">
        <v>0</v>
      </c>
      <c r="AI173" s="72">
        <v>0.63863801999999992</v>
      </c>
      <c r="AJ173" s="72">
        <v>1.6990217569512336</v>
      </c>
      <c r="AK173" s="72">
        <v>4.2284589744609885E-2</v>
      </c>
      <c r="AL173" s="73">
        <v>0</v>
      </c>
      <c r="AM173" s="60"/>
    </row>
    <row r="174" spans="1:39" ht="15.75" customHeight="1" thickBot="1" x14ac:dyDescent="0.4">
      <c r="A174" s="62" t="s">
        <v>408</v>
      </c>
      <c r="B174" s="63" t="s">
        <v>409</v>
      </c>
      <c r="C174" s="63" t="s">
        <v>409</v>
      </c>
      <c r="D174" s="64" t="s">
        <v>410</v>
      </c>
      <c r="E174" s="75">
        <v>269005</v>
      </c>
      <c r="F174" s="74" t="s">
        <v>62</v>
      </c>
      <c r="G174" s="66" t="str">
        <f t="shared" si="17"/>
        <v>Yes</v>
      </c>
      <c r="H174" s="67">
        <f t="shared" si="19"/>
        <v>9.3567034069998698</v>
      </c>
      <c r="I174" s="68">
        <f t="shared" si="18"/>
        <v>2517</v>
      </c>
      <c r="J174" s="69" t="str">
        <f t="shared" si="22"/>
        <v>Wave Money</v>
      </c>
      <c r="K174" s="69" t="str">
        <f t="shared" si="20"/>
        <v>KBZ Pay</v>
      </c>
      <c r="L174" s="69" t="str">
        <f t="shared" si="21"/>
        <v>Mytel Wallet</v>
      </c>
      <c r="M174" s="71">
        <v>1</v>
      </c>
      <c r="N174" s="56">
        <v>1</v>
      </c>
      <c r="O174" s="71">
        <v>3</v>
      </c>
      <c r="P174" s="71">
        <v>4</v>
      </c>
      <c r="Q174" s="71">
        <v>2</v>
      </c>
      <c r="R174" s="71">
        <v>2</v>
      </c>
      <c r="S174" s="71" t="s">
        <v>62</v>
      </c>
      <c r="T174" s="71">
        <v>1</v>
      </c>
      <c r="U174" s="71">
        <v>1</v>
      </c>
      <c r="V174" s="71" t="s">
        <v>62</v>
      </c>
      <c r="W174" s="71" t="s">
        <v>62</v>
      </c>
      <c r="X174" s="71" t="s">
        <v>62</v>
      </c>
      <c r="Y174" s="71">
        <v>1</v>
      </c>
      <c r="Z174" s="71">
        <v>502</v>
      </c>
      <c r="AA174" s="71">
        <v>292</v>
      </c>
      <c r="AB174" s="71">
        <v>491</v>
      </c>
      <c r="AC174" s="71">
        <v>266</v>
      </c>
      <c r="AD174" s="71">
        <v>947</v>
      </c>
      <c r="AE174" s="71">
        <v>3</v>
      </c>
      <c r="AF174" s="72">
        <v>2</v>
      </c>
      <c r="AG174" s="72">
        <v>0</v>
      </c>
      <c r="AH174" s="72">
        <v>3.8803196044842716</v>
      </c>
      <c r="AI174" s="72">
        <v>10</v>
      </c>
      <c r="AJ174" s="72">
        <v>2.2405469902782924</v>
      </c>
      <c r="AK174" s="72">
        <v>0</v>
      </c>
      <c r="AL174" s="73">
        <v>6.9</v>
      </c>
      <c r="AM174" s="60"/>
    </row>
    <row r="175" spans="1:39" ht="15.75" customHeight="1" thickBot="1" x14ac:dyDescent="0.4">
      <c r="A175" s="62" t="s">
        <v>408</v>
      </c>
      <c r="B175" s="63" t="s">
        <v>409</v>
      </c>
      <c r="C175" s="63" t="s">
        <v>411</v>
      </c>
      <c r="D175" s="64" t="s">
        <v>412</v>
      </c>
      <c r="E175" s="75">
        <v>228358</v>
      </c>
      <c r="F175" s="74" t="s">
        <v>62</v>
      </c>
      <c r="G175" s="66" t="str">
        <f t="shared" si="17"/>
        <v>Yes</v>
      </c>
      <c r="H175" s="67">
        <f t="shared" si="19"/>
        <v>2.5179761602396233</v>
      </c>
      <c r="I175" s="68">
        <f t="shared" si="18"/>
        <v>575</v>
      </c>
      <c r="J175" s="69" t="str">
        <f t="shared" si="22"/>
        <v>Mytel Wallet</v>
      </c>
      <c r="K175" s="69" t="str">
        <f t="shared" si="20"/>
        <v>Ongo</v>
      </c>
      <c r="L175" s="69" t="str">
        <f t="shared" si="21"/>
        <v>Wave Money</v>
      </c>
      <c r="M175" s="71" t="s">
        <v>62</v>
      </c>
      <c r="N175" s="56">
        <v>1</v>
      </c>
      <c r="O175" s="71" t="s">
        <v>62</v>
      </c>
      <c r="P175" s="71">
        <v>1</v>
      </c>
      <c r="Q175" s="71">
        <v>1</v>
      </c>
      <c r="R175" s="71" t="s">
        <v>62</v>
      </c>
      <c r="S175" s="71">
        <v>1</v>
      </c>
      <c r="T175" s="71">
        <v>1</v>
      </c>
      <c r="U175" s="71" t="s">
        <v>62</v>
      </c>
      <c r="V175" s="71" t="s">
        <v>62</v>
      </c>
      <c r="W175" s="71" t="s">
        <v>62</v>
      </c>
      <c r="X175" s="71" t="s">
        <v>62</v>
      </c>
      <c r="Y175" s="71">
        <v>1</v>
      </c>
      <c r="Z175" s="71">
        <v>69</v>
      </c>
      <c r="AA175" s="71">
        <v>101</v>
      </c>
      <c r="AB175" s="71">
        <v>153</v>
      </c>
      <c r="AC175" s="71">
        <v>135</v>
      </c>
      <c r="AD175" s="71">
        <v>110</v>
      </c>
      <c r="AE175" s="71">
        <v>1</v>
      </c>
      <c r="AF175" s="72">
        <v>2</v>
      </c>
      <c r="AG175" s="72">
        <v>0</v>
      </c>
      <c r="AH175" s="72">
        <v>2.5131981806851882</v>
      </c>
      <c r="AI175" s="72">
        <v>2.62831993</v>
      </c>
      <c r="AJ175" s="72">
        <v>2.2405469902782924</v>
      </c>
      <c r="AK175" s="72">
        <v>0</v>
      </c>
      <c r="AL175" s="73">
        <v>0</v>
      </c>
      <c r="AM175" s="60"/>
    </row>
    <row r="176" spans="1:39" ht="15.75" customHeight="1" thickBot="1" x14ac:dyDescent="0.4">
      <c r="A176" s="62" t="s">
        <v>408</v>
      </c>
      <c r="B176" s="63" t="s">
        <v>409</v>
      </c>
      <c r="C176" s="63" t="s">
        <v>413</v>
      </c>
      <c r="D176" s="64" t="s">
        <v>414</v>
      </c>
      <c r="E176" s="75">
        <v>163808</v>
      </c>
      <c r="F176" s="74" t="s">
        <v>62</v>
      </c>
      <c r="G176" s="66" t="str">
        <f t="shared" si="17"/>
        <v>Yes</v>
      </c>
      <c r="H176" s="67">
        <f t="shared" si="19"/>
        <v>3.0279351435827309</v>
      </c>
      <c r="I176" s="68">
        <f t="shared" si="18"/>
        <v>496</v>
      </c>
      <c r="J176" s="69" t="str">
        <f t="shared" si="22"/>
        <v>Wave Money</v>
      </c>
      <c r="K176" s="69" t="str">
        <f t="shared" si="20"/>
        <v>Mytel Wallet</v>
      </c>
      <c r="L176" s="69" t="str">
        <f t="shared" si="21"/>
        <v>KBZ Pay</v>
      </c>
      <c r="M176" s="71" t="s">
        <v>62</v>
      </c>
      <c r="N176" s="56" t="s">
        <v>62</v>
      </c>
      <c r="O176" s="71">
        <v>1</v>
      </c>
      <c r="P176" s="71">
        <v>1</v>
      </c>
      <c r="Q176" s="71">
        <v>1</v>
      </c>
      <c r="R176" s="71" t="s">
        <v>62</v>
      </c>
      <c r="S176" s="71" t="s">
        <v>62</v>
      </c>
      <c r="T176" s="71">
        <v>1</v>
      </c>
      <c r="U176" s="71">
        <v>1</v>
      </c>
      <c r="V176" s="71" t="s">
        <v>62</v>
      </c>
      <c r="W176" s="71" t="s">
        <v>62</v>
      </c>
      <c r="X176" s="71" t="s">
        <v>62</v>
      </c>
      <c r="Y176" s="71" t="s">
        <v>62</v>
      </c>
      <c r="Z176" s="71">
        <v>93</v>
      </c>
      <c r="AA176" s="71">
        <v>85</v>
      </c>
      <c r="AB176" s="71">
        <v>114</v>
      </c>
      <c r="AC176" s="71">
        <v>68</v>
      </c>
      <c r="AD176" s="71">
        <v>130</v>
      </c>
      <c r="AE176" s="71">
        <v>1</v>
      </c>
      <c r="AF176" s="72">
        <v>2</v>
      </c>
      <c r="AG176" s="72">
        <v>0</v>
      </c>
      <c r="AH176" s="72">
        <v>5.9520975460034116</v>
      </c>
      <c r="AI176" s="72">
        <v>7.4909599299999998</v>
      </c>
      <c r="AJ176" s="72">
        <v>2.6520648761560088</v>
      </c>
      <c r="AK176" s="72">
        <v>0</v>
      </c>
      <c r="AL176" s="73">
        <v>0</v>
      </c>
      <c r="AM176" s="60"/>
    </row>
    <row r="177" spans="1:39" ht="15.75" customHeight="1" thickBot="1" x14ac:dyDescent="0.4">
      <c r="A177" s="62" t="s">
        <v>408</v>
      </c>
      <c r="B177" s="63" t="s">
        <v>409</v>
      </c>
      <c r="C177" s="63" t="s">
        <v>415</v>
      </c>
      <c r="D177" s="64" t="s">
        <v>416</v>
      </c>
      <c r="E177" s="75">
        <v>163605</v>
      </c>
      <c r="F177" s="74" t="s">
        <v>62</v>
      </c>
      <c r="G177" s="66" t="str">
        <f t="shared" si="17"/>
        <v>Yes</v>
      </c>
      <c r="H177" s="67">
        <f t="shared" si="19"/>
        <v>6.1672931756364413</v>
      </c>
      <c r="I177" s="68">
        <f t="shared" si="18"/>
        <v>1009</v>
      </c>
      <c r="J177" s="69" t="str">
        <f t="shared" si="22"/>
        <v>Wave Money</v>
      </c>
      <c r="K177" s="69" t="str">
        <f t="shared" si="20"/>
        <v>KBZ Pay</v>
      </c>
      <c r="L177" s="69" t="str">
        <f t="shared" si="21"/>
        <v>Mytel Wallet</v>
      </c>
      <c r="M177" s="71" t="s">
        <v>62</v>
      </c>
      <c r="N177" s="56">
        <v>1</v>
      </c>
      <c r="O177" s="71" t="s">
        <v>62</v>
      </c>
      <c r="P177" s="71">
        <v>1</v>
      </c>
      <c r="Q177" s="71">
        <v>1</v>
      </c>
      <c r="R177" s="71" t="s">
        <v>62</v>
      </c>
      <c r="S177" s="71">
        <v>1</v>
      </c>
      <c r="T177" s="71">
        <v>1</v>
      </c>
      <c r="U177" s="71">
        <v>1</v>
      </c>
      <c r="V177" s="71" t="s">
        <v>62</v>
      </c>
      <c r="W177" s="71" t="s">
        <v>62</v>
      </c>
      <c r="X177" s="71" t="s">
        <v>62</v>
      </c>
      <c r="Y177" s="71">
        <v>1</v>
      </c>
      <c r="Z177" s="71">
        <v>226</v>
      </c>
      <c r="AA177" s="71">
        <v>158</v>
      </c>
      <c r="AB177" s="71">
        <v>191</v>
      </c>
      <c r="AC177" s="71">
        <v>106</v>
      </c>
      <c r="AD177" s="71">
        <v>320</v>
      </c>
      <c r="AE177" s="71">
        <v>1</v>
      </c>
      <c r="AF177" s="72">
        <v>2</v>
      </c>
      <c r="AG177" s="72">
        <v>3.9545096580511805</v>
      </c>
      <c r="AH177" s="72">
        <v>1.7899691196576901</v>
      </c>
      <c r="AI177" s="72">
        <v>0.90940799999999999</v>
      </c>
      <c r="AJ177" s="72">
        <v>1.3573350011840932</v>
      </c>
      <c r="AK177" s="72">
        <v>0.56798521112648048</v>
      </c>
      <c r="AL177" s="73">
        <v>0</v>
      </c>
      <c r="AM177" s="60"/>
    </row>
    <row r="178" spans="1:39" ht="15.75" customHeight="1" thickBot="1" x14ac:dyDescent="0.4">
      <c r="A178" s="62" t="s">
        <v>408</v>
      </c>
      <c r="B178" s="63" t="s">
        <v>409</v>
      </c>
      <c r="C178" s="63" t="s">
        <v>417</v>
      </c>
      <c r="D178" s="64" t="s">
        <v>418</v>
      </c>
      <c r="E178" s="75">
        <v>188789</v>
      </c>
      <c r="F178" s="74" t="s">
        <v>62</v>
      </c>
      <c r="G178" s="66" t="str">
        <f t="shared" si="17"/>
        <v>Yes</v>
      </c>
      <c r="H178" s="67">
        <f t="shared" si="19"/>
        <v>6.1179411936076784</v>
      </c>
      <c r="I178" s="68">
        <f t="shared" si="18"/>
        <v>1155</v>
      </c>
      <c r="J178" s="69" t="str">
        <f t="shared" si="22"/>
        <v>KBZ Pay</v>
      </c>
      <c r="K178" s="69" t="str">
        <f t="shared" si="20"/>
        <v>M-Pitesan</v>
      </c>
      <c r="L178" s="69" t="str">
        <f t="shared" si="21"/>
        <v>Wave Money</v>
      </c>
      <c r="M178" s="71" t="s">
        <v>62</v>
      </c>
      <c r="N178" s="56">
        <v>1</v>
      </c>
      <c r="O178" s="71">
        <v>1</v>
      </c>
      <c r="P178" s="71">
        <v>1</v>
      </c>
      <c r="Q178" s="71">
        <v>1</v>
      </c>
      <c r="R178" s="71" t="s">
        <v>62</v>
      </c>
      <c r="S178" s="71" t="s">
        <v>62</v>
      </c>
      <c r="T178" s="71">
        <v>1</v>
      </c>
      <c r="U178" s="71">
        <v>1</v>
      </c>
      <c r="V178" s="71" t="s">
        <v>62</v>
      </c>
      <c r="W178" s="71" t="s">
        <v>62</v>
      </c>
      <c r="X178" s="71" t="s">
        <v>62</v>
      </c>
      <c r="Y178" s="71">
        <v>1</v>
      </c>
      <c r="Z178" s="71">
        <v>315</v>
      </c>
      <c r="AA178" s="71">
        <v>260</v>
      </c>
      <c r="AB178" s="71">
        <v>173</v>
      </c>
      <c r="AC178" s="71">
        <v>149</v>
      </c>
      <c r="AD178" s="71">
        <v>250</v>
      </c>
      <c r="AE178" s="71">
        <v>1</v>
      </c>
      <c r="AF178" s="72">
        <v>2</v>
      </c>
      <c r="AG178" s="72">
        <v>5.4578287626812189E-2</v>
      </c>
      <c r="AH178" s="72">
        <v>3.0612489734778183</v>
      </c>
      <c r="AI178" s="72">
        <v>3.8496898700000006</v>
      </c>
      <c r="AJ178" s="72">
        <v>2.1623968472762822</v>
      </c>
      <c r="AK178" s="72">
        <v>0.17155483569294355</v>
      </c>
      <c r="AL178" s="73">
        <v>0</v>
      </c>
      <c r="AM178" s="60"/>
    </row>
    <row r="179" spans="1:39" ht="15.75" customHeight="1" thickBot="1" x14ac:dyDescent="0.4">
      <c r="A179" s="62" t="s">
        <v>408</v>
      </c>
      <c r="B179" s="63" t="s">
        <v>409</v>
      </c>
      <c r="C179" s="63" t="s">
        <v>419</v>
      </c>
      <c r="D179" s="64" t="s">
        <v>420</v>
      </c>
      <c r="E179" s="75">
        <v>274673</v>
      </c>
      <c r="F179" s="74" t="s">
        <v>62</v>
      </c>
      <c r="G179" s="66" t="str">
        <f t="shared" si="17"/>
        <v>Yes</v>
      </c>
      <c r="H179" s="67">
        <f t="shared" si="19"/>
        <v>3.8518529305756299</v>
      </c>
      <c r="I179" s="68">
        <f t="shared" si="18"/>
        <v>1058</v>
      </c>
      <c r="J179" s="69" t="str">
        <f t="shared" si="22"/>
        <v>Wave Money</v>
      </c>
      <c r="K179" s="69" t="str">
        <f t="shared" si="20"/>
        <v>M-Pitesan</v>
      </c>
      <c r="L179" s="69" t="str">
        <f t="shared" si="21"/>
        <v>M-Pitesan</v>
      </c>
      <c r="M179" s="71" t="s">
        <v>62</v>
      </c>
      <c r="N179" s="56">
        <v>1</v>
      </c>
      <c r="O179" s="71">
        <v>1</v>
      </c>
      <c r="P179" s="71">
        <v>1</v>
      </c>
      <c r="Q179" s="71">
        <v>1</v>
      </c>
      <c r="R179" s="71" t="s">
        <v>62</v>
      </c>
      <c r="S179" s="71">
        <v>1</v>
      </c>
      <c r="T179" s="71">
        <v>1</v>
      </c>
      <c r="U179" s="71">
        <v>1</v>
      </c>
      <c r="V179" s="71" t="s">
        <v>62</v>
      </c>
      <c r="W179" s="71" t="s">
        <v>62</v>
      </c>
      <c r="X179" s="71" t="s">
        <v>62</v>
      </c>
      <c r="Y179" s="71" t="s">
        <v>62</v>
      </c>
      <c r="Z179" s="71">
        <v>121</v>
      </c>
      <c r="AA179" s="71">
        <v>204</v>
      </c>
      <c r="AB179" s="71">
        <v>204</v>
      </c>
      <c r="AC179" s="71">
        <v>120</v>
      </c>
      <c r="AD179" s="71">
        <v>401</v>
      </c>
      <c r="AE179" s="71">
        <v>1</v>
      </c>
      <c r="AF179" s="72">
        <v>2</v>
      </c>
      <c r="AG179" s="72">
        <v>0.54829045675322419</v>
      </c>
      <c r="AH179" s="72">
        <v>0.99779110193744358</v>
      </c>
      <c r="AI179" s="72">
        <v>0.39164100000000002</v>
      </c>
      <c r="AJ179" s="72">
        <v>10</v>
      </c>
      <c r="AK179" s="72">
        <v>0.29125884806804203</v>
      </c>
      <c r="AL179" s="73">
        <v>0</v>
      </c>
      <c r="AM179" s="60"/>
    </row>
    <row r="180" spans="1:39" ht="15.75" customHeight="1" thickBot="1" x14ac:dyDescent="0.4">
      <c r="A180" s="62" t="s">
        <v>408</v>
      </c>
      <c r="B180" s="63" t="s">
        <v>421</v>
      </c>
      <c r="C180" s="63" t="s">
        <v>421</v>
      </c>
      <c r="D180" s="64" t="s">
        <v>422</v>
      </c>
      <c r="E180" s="75">
        <v>239304</v>
      </c>
      <c r="F180" s="74" t="s">
        <v>62</v>
      </c>
      <c r="G180" s="66" t="str">
        <f t="shared" si="17"/>
        <v>Yes</v>
      </c>
      <c r="H180" s="67">
        <f t="shared" si="19"/>
        <v>4.6677030053822746</v>
      </c>
      <c r="I180" s="68">
        <f t="shared" si="18"/>
        <v>1117</v>
      </c>
      <c r="J180" s="69" t="str">
        <f t="shared" si="22"/>
        <v>Wave Money</v>
      </c>
      <c r="K180" s="69" t="str">
        <f t="shared" si="20"/>
        <v>KBZ Pay</v>
      </c>
      <c r="L180" s="69" t="str">
        <f t="shared" si="21"/>
        <v>Mytel Wallet</v>
      </c>
      <c r="M180" s="71" t="s">
        <v>62</v>
      </c>
      <c r="N180" s="56">
        <v>1</v>
      </c>
      <c r="O180" s="71">
        <v>1</v>
      </c>
      <c r="P180" s="71">
        <v>2</v>
      </c>
      <c r="Q180" s="71">
        <v>1</v>
      </c>
      <c r="R180" s="71" t="s">
        <v>62</v>
      </c>
      <c r="S180" s="71" t="s">
        <v>62</v>
      </c>
      <c r="T180" s="71">
        <v>1</v>
      </c>
      <c r="U180" s="71">
        <v>1</v>
      </c>
      <c r="V180" s="71" t="s">
        <v>62</v>
      </c>
      <c r="W180" s="71" t="s">
        <v>62</v>
      </c>
      <c r="X180" s="71" t="s">
        <v>62</v>
      </c>
      <c r="Y180" s="71">
        <v>1</v>
      </c>
      <c r="Z180" s="71">
        <v>271</v>
      </c>
      <c r="AA180" s="71">
        <v>84</v>
      </c>
      <c r="AB180" s="71">
        <v>262</v>
      </c>
      <c r="AC180" s="71">
        <v>122</v>
      </c>
      <c r="AD180" s="71">
        <v>369</v>
      </c>
      <c r="AE180" s="71">
        <v>1</v>
      </c>
      <c r="AF180" s="72">
        <v>2</v>
      </c>
      <c r="AG180" s="72">
        <v>0</v>
      </c>
      <c r="AH180" s="72">
        <v>3.118094107076939</v>
      </c>
      <c r="AI180" s="72">
        <v>4.7927101099999998</v>
      </c>
      <c r="AJ180" s="72">
        <v>1.6954998390847873</v>
      </c>
      <c r="AK180" s="72">
        <v>0.10007347902545349</v>
      </c>
      <c r="AL180" s="73">
        <v>0</v>
      </c>
      <c r="AM180" s="60"/>
    </row>
    <row r="181" spans="1:39" ht="15.75" customHeight="1" thickBot="1" x14ac:dyDescent="0.4">
      <c r="A181" s="62" t="s">
        <v>408</v>
      </c>
      <c r="B181" s="63" t="s">
        <v>421</v>
      </c>
      <c r="C181" s="63" t="s">
        <v>423</v>
      </c>
      <c r="D181" s="64" t="s">
        <v>424</v>
      </c>
      <c r="E181" s="75">
        <v>262512</v>
      </c>
      <c r="F181" s="74" t="s">
        <v>62</v>
      </c>
      <c r="G181" s="66" t="str">
        <f t="shared" si="17"/>
        <v>Yes</v>
      </c>
      <c r="H181" s="67">
        <f t="shared" si="19"/>
        <v>2.4227463887365146</v>
      </c>
      <c r="I181" s="68">
        <f t="shared" si="18"/>
        <v>636</v>
      </c>
      <c r="J181" s="69" t="str">
        <f t="shared" si="22"/>
        <v>Wave Money</v>
      </c>
      <c r="K181" s="69" t="str">
        <f t="shared" si="20"/>
        <v>M-Pitesan</v>
      </c>
      <c r="L181" s="69" t="str">
        <f t="shared" si="21"/>
        <v>Ongo</v>
      </c>
      <c r="M181" s="71" t="s">
        <v>62</v>
      </c>
      <c r="N181" s="56" t="s">
        <v>62</v>
      </c>
      <c r="O181" s="71">
        <v>2</v>
      </c>
      <c r="P181" s="71">
        <v>1</v>
      </c>
      <c r="Q181" s="71">
        <v>1</v>
      </c>
      <c r="R181" s="71" t="s">
        <v>62</v>
      </c>
      <c r="S181" s="71" t="s">
        <v>62</v>
      </c>
      <c r="T181" s="71">
        <v>1</v>
      </c>
      <c r="U181" s="71">
        <v>1</v>
      </c>
      <c r="V181" s="71" t="s">
        <v>62</v>
      </c>
      <c r="W181" s="71" t="s">
        <v>62</v>
      </c>
      <c r="X181" s="71" t="s">
        <v>62</v>
      </c>
      <c r="Y181" s="71">
        <v>1</v>
      </c>
      <c r="Z181" s="71">
        <v>66</v>
      </c>
      <c r="AA181" s="71">
        <v>149</v>
      </c>
      <c r="AB181" s="71">
        <v>89</v>
      </c>
      <c r="AC181" s="71">
        <v>99</v>
      </c>
      <c r="AD181" s="71">
        <v>225</v>
      </c>
      <c r="AE181" s="71">
        <v>1</v>
      </c>
      <c r="AF181" s="72">
        <v>2</v>
      </c>
      <c r="AG181" s="72">
        <v>0</v>
      </c>
      <c r="AH181" s="72">
        <v>4.4428636907905581</v>
      </c>
      <c r="AI181" s="72">
        <v>2.9265600200000002</v>
      </c>
      <c r="AJ181" s="72">
        <v>1.988001190165348</v>
      </c>
      <c r="AK181" s="72">
        <v>0.86730438554947487</v>
      </c>
      <c r="AL181" s="73">
        <v>0</v>
      </c>
      <c r="AM181" s="60"/>
    </row>
    <row r="182" spans="1:39" ht="15.75" customHeight="1" thickBot="1" x14ac:dyDescent="0.4">
      <c r="A182" s="62" t="s">
        <v>408</v>
      </c>
      <c r="B182" s="63" t="s">
        <v>421</v>
      </c>
      <c r="C182" s="63" t="s">
        <v>425</v>
      </c>
      <c r="D182" s="64" t="s">
        <v>426</v>
      </c>
      <c r="E182" s="75">
        <v>164812</v>
      </c>
      <c r="F182" s="74" t="s">
        <v>62</v>
      </c>
      <c r="G182" s="66" t="str">
        <f t="shared" si="17"/>
        <v>Yes</v>
      </c>
      <c r="H182" s="67">
        <f t="shared" si="19"/>
        <v>4.1623182777953058</v>
      </c>
      <c r="I182" s="68">
        <f t="shared" si="18"/>
        <v>686</v>
      </c>
      <c r="J182" s="69" t="str">
        <f t="shared" si="22"/>
        <v>Wave Money</v>
      </c>
      <c r="K182" s="69" t="str">
        <f t="shared" si="20"/>
        <v>Mytel Wallet</v>
      </c>
      <c r="L182" s="69" t="str">
        <f t="shared" si="21"/>
        <v>KBZ Pay</v>
      </c>
      <c r="M182" s="71" t="s">
        <v>62</v>
      </c>
      <c r="N182" s="56" t="s">
        <v>62</v>
      </c>
      <c r="O182" s="71">
        <v>1</v>
      </c>
      <c r="P182" s="71">
        <v>1</v>
      </c>
      <c r="Q182" s="71">
        <v>1</v>
      </c>
      <c r="R182" s="71">
        <v>1</v>
      </c>
      <c r="S182" s="71" t="s">
        <v>62</v>
      </c>
      <c r="T182" s="71">
        <v>1</v>
      </c>
      <c r="U182" s="71">
        <v>1</v>
      </c>
      <c r="V182" s="71" t="s">
        <v>62</v>
      </c>
      <c r="W182" s="71" t="s">
        <v>62</v>
      </c>
      <c r="X182" s="71" t="s">
        <v>62</v>
      </c>
      <c r="Y182" s="71" t="s">
        <v>62</v>
      </c>
      <c r="Z182" s="71">
        <v>100</v>
      </c>
      <c r="AA182" s="71">
        <v>60</v>
      </c>
      <c r="AB182" s="71">
        <v>185</v>
      </c>
      <c r="AC182" s="71">
        <v>94</v>
      </c>
      <c r="AD182" s="71">
        <v>240</v>
      </c>
      <c r="AE182" s="71">
        <v>1</v>
      </c>
      <c r="AF182" s="72">
        <v>2</v>
      </c>
      <c r="AG182" s="72">
        <v>0</v>
      </c>
      <c r="AH182" s="72">
        <v>0.61670505797451636</v>
      </c>
      <c r="AI182" s="72">
        <v>3.8103698700000006</v>
      </c>
      <c r="AJ182" s="72">
        <v>0.99979961501794357</v>
      </c>
      <c r="AK182" s="72">
        <v>0</v>
      </c>
      <c r="AL182" s="73">
        <v>0</v>
      </c>
      <c r="AM182" s="60"/>
    </row>
    <row r="183" spans="1:39" ht="15.75" customHeight="1" thickBot="1" x14ac:dyDescent="0.4">
      <c r="A183" s="62" t="s">
        <v>408</v>
      </c>
      <c r="B183" s="63" t="s">
        <v>421</v>
      </c>
      <c r="C183" s="63" t="s">
        <v>427</v>
      </c>
      <c r="D183" s="64" t="s">
        <v>428</v>
      </c>
      <c r="E183" s="75">
        <v>194774</v>
      </c>
      <c r="F183" s="74" t="s">
        <v>62</v>
      </c>
      <c r="G183" s="66" t="str">
        <f t="shared" si="17"/>
        <v>Yes</v>
      </c>
      <c r="H183" s="67">
        <f t="shared" si="19"/>
        <v>3.3115302863831926</v>
      </c>
      <c r="I183" s="68">
        <f t="shared" si="18"/>
        <v>645</v>
      </c>
      <c r="J183" s="69" t="str">
        <f t="shared" si="22"/>
        <v>Wave Money</v>
      </c>
      <c r="K183" s="69" t="str">
        <f t="shared" si="20"/>
        <v>Ongo</v>
      </c>
      <c r="L183" s="69" t="str">
        <f t="shared" si="21"/>
        <v>Mytel Wallet</v>
      </c>
      <c r="M183" s="71" t="s">
        <v>62</v>
      </c>
      <c r="N183" s="56">
        <v>1</v>
      </c>
      <c r="O183" s="71">
        <v>1</v>
      </c>
      <c r="P183" s="71">
        <v>1</v>
      </c>
      <c r="Q183" s="71">
        <v>1</v>
      </c>
      <c r="R183" s="71" t="s">
        <v>62</v>
      </c>
      <c r="S183" s="71" t="s">
        <v>62</v>
      </c>
      <c r="T183" s="71" t="s">
        <v>62</v>
      </c>
      <c r="U183" s="71">
        <v>1</v>
      </c>
      <c r="V183" s="71" t="s">
        <v>62</v>
      </c>
      <c r="W183" s="71" t="s">
        <v>62</v>
      </c>
      <c r="X183" s="71" t="s">
        <v>62</v>
      </c>
      <c r="Y183" s="71">
        <v>1</v>
      </c>
      <c r="Z183" s="71">
        <v>110</v>
      </c>
      <c r="AA183" s="71">
        <v>59</v>
      </c>
      <c r="AB183" s="71">
        <v>119</v>
      </c>
      <c r="AC183" s="71">
        <v>143</v>
      </c>
      <c r="AD183" s="71">
        <v>207</v>
      </c>
      <c r="AE183" s="71">
        <v>1</v>
      </c>
      <c r="AF183" s="72">
        <v>2</v>
      </c>
      <c r="AG183" s="72">
        <v>0</v>
      </c>
      <c r="AH183" s="72">
        <v>0.90906158145421001</v>
      </c>
      <c r="AI183" s="72">
        <v>2.9949899699999998</v>
      </c>
      <c r="AJ183" s="72">
        <v>0.91752032693113439</v>
      </c>
      <c r="AK183" s="72">
        <v>0.21891075413197583</v>
      </c>
      <c r="AL183" s="73">
        <v>0</v>
      </c>
      <c r="AM183" s="60"/>
    </row>
    <row r="184" spans="1:39" ht="15.75" customHeight="1" thickBot="1" x14ac:dyDescent="0.4">
      <c r="A184" s="62" t="s">
        <v>429</v>
      </c>
      <c r="B184" s="63" t="s">
        <v>430</v>
      </c>
      <c r="C184" s="63" t="s">
        <v>430</v>
      </c>
      <c r="D184" s="64" t="s">
        <v>431</v>
      </c>
      <c r="E184" s="75">
        <v>318514</v>
      </c>
      <c r="F184" s="75">
        <v>16</v>
      </c>
      <c r="G184" s="66" t="str">
        <f t="shared" si="17"/>
        <v>Yes</v>
      </c>
      <c r="H184" s="67">
        <f t="shared" si="19"/>
        <v>2.7628298913077605</v>
      </c>
      <c r="I184" s="68">
        <f t="shared" si="18"/>
        <v>880</v>
      </c>
      <c r="J184" s="69" t="str">
        <f t="shared" si="22"/>
        <v>Wave Money</v>
      </c>
      <c r="K184" s="69" t="str">
        <f t="shared" si="20"/>
        <v>KBZ Pay</v>
      </c>
      <c r="L184" s="69" t="str">
        <f t="shared" si="21"/>
        <v>Mytel Wallet</v>
      </c>
      <c r="M184" s="71" t="s">
        <v>62</v>
      </c>
      <c r="N184" s="56">
        <v>1</v>
      </c>
      <c r="O184" s="71">
        <v>1</v>
      </c>
      <c r="P184" s="71">
        <v>3</v>
      </c>
      <c r="Q184" s="71">
        <v>2</v>
      </c>
      <c r="R184" s="71">
        <v>1</v>
      </c>
      <c r="S184" s="71" t="s">
        <v>62</v>
      </c>
      <c r="T184" s="71">
        <v>1</v>
      </c>
      <c r="U184" s="71" t="s">
        <v>62</v>
      </c>
      <c r="V184" s="71" t="s">
        <v>62</v>
      </c>
      <c r="W184" s="71" t="s">
        <v>62</v>
      </c>
      <c r="X184" s="71" t="s">
        <v>62</v>
      </c>
      <c r="Y184" s="71">
        <v>1</v>
      </c>
      <c r="Z184" s="71">
        <v>248</v>
      </c>
      <c r="AA184" s="71">
        <v>92</v>
      </c>
      <c r="AB184" s="71">
        <v>239</v>
      </c>
      <c r="AC184" s="71" t="s">
        <v>62</v>
      </c>
      <c r="AD184" s="71">
        <v>289</v>
      </c>
      <c r="AE184" s="71">
        <v>2</v>
      </c>
      <c r="AF184" s="72">
        <v>8</v>
      </c>
      <c r="AG184" s="72">
        <v>0</v>
      </c>
      <c r="AH184" s="72">
        <v>9.7750083992448396</v>
      </c>
      <c r="AI184" s="72">
        <v>10</v>
      </c>
      <c r="AJ184" s="72">
        <v>2.7400521000953351</v>
      </c>
      <c r="AK184" s="72">
        <v>0</v>
      </c>
      <c r="AL184" s="73">
        <v>9.9</v>
      </c>
      <c r="AM184" s="60"/>
    </row>
    <row r="185" spans="1:39" ht="15.75" customHeight="1" thickBot="1" x14ac:dyDescent="0.4">
      <c r="A185" s="62" t="s">
        <v>429</v>
      </c>
      <c r="B185" s="63" t="s">
        <v>430</v>
      </c>
      <c r="C185" s="63" t="s">
        <v>432</v>
      </c>
      <c r="D185" s="64" t="s">
        <v>433</v>
      </c>
      <c r="E185" s="75">
        <v>139674</v>
      </c>
      <c r="F185" s="74" t="s">
        <v>62</v>
      </c>
      <c r="G185" s="66" t="str">
        <f t="shared" si="17"/>
        <v>Yes</v>
      </c>
      <c r="H185" s="67">
        <f t="shared" si="19"/>
        <v>0.96653636324584391</v>
      </c>
      <c r="I185" s="68">
        <f t="shared" si="18"/>
        <v>135</v>
      </c>
      <c r="J185" s="69" t="str">
        <f t="shared" si="22"/>
        <v>Mytel Wallet</v>
      </c>
      <c r="K185" s="69" t="str">
        <f t="shared" si="20"/>
        <v>Wave Money</v>
      </c>
      <c r="L185" s="69" t="str">
        <f t="shared" si="21"/>
        <v>M-Pitesan</v>
      </c>
      <c r="M185" s="71" t="s">
        <v>62</v>
      </c>
      <c r="N185" s="56" t="s">
        <v>62</v>
      </c>
      <c r="O185" s="71" t="s">
        <v>62</v>
      </c>
      <c r="P185" s="71" t="s">
        <v>62</v>
      </c>
      <c r="Q185" s="71">
        <v>1</v>
      </c>
      <c r="R185" s="71" t="s">
        <v>62</v>
      </c>
      <c r="S185" s="71" t="s">
        <v>62</v>
      </c>
      <c r="T185" s="71">
        <v>1</v>
      </c>
      <c r="U185" s="71" t="s">
        <v>62</v>
      </c>
      <c r="V185" s="71" t="s">
        <v>62</v>
      </c>
      <c r="W185" s="71" t="s">
        <v>62</v>
      </c>
      <c r="X185" s="71" t="s">
        <v>62</v>
      </c>
      <c r="Y185" s="71" t="s">
        <v>62</v>
      </c>
      <c r="Z185" s="71" t="s">
        <v>62</v>
      </c>
      <c r="AA185" s="71">
        <v>18</v>
      </c>
      <c r="AB185" s="71">
        <v>65</v>
      </c>
      <c r="AC185" s="71" t="s">
        <v>62</v>
      </c>
      <c r="AD185" s="71">
        <v>49</v>
      </c>
      <c r="AE185" s="71">
        <v>1</v>
      </c>
      <c r="AF185" s="72">
        <v>8</v>
      </c>
      <c r="AG185" s="72">
        <v>2.7404364977586426</v>
      </c>
      <c r="AH185" s="72">
        <v>4.0289533604252714</v>
      </c>
      <c r="AI185" s="72">
        <v>2.9588499099999996</v>
      </c>
      <c r="AJ185" s="72">
        <v>0.63540256128440709</v>
      </c>
      <c r="AK185" s="72">
        <v>2.7341531861301016</v>
      </c>
      <c r="AL185" s="73">
        <v>8.5</v>
      </c>
      <c r="AM185" s="60"/>
    </row>
    <row r="186" spans="1:39" ht="15.75" customHeight="1" thickBot="1" x14ac:dyDescent="0.4">
      <c r="A186" s="62" t="s">
        <v>429</v>
      </c>
      <c r="B186" s="63" t="s">
        <v>434</v>
      </c>
      <c r="C186" s="63" t="s">
        <v>434</v>
      </c>
      <c r="D186" s="64" t="s">
        <v>435</v>
      </c>
      <c r="E186" s="75">
        <v>244981</v>
      </c>
      <c r="F186" s="74" t="s">
        <v>62</v>
      </c>
      <c r="G186" s="66" t="str">
        <f t="shared" si="17"/>
        <v>Yes</v>
      </c>
      <c r="H186" s="67">
        <f t="shared" si="19"/>
        <v>1.2898959511145762</v>
      </c>
      <c r="I186" s="68">
        <f t="shared" si="18"/>
        <v>316</v>
      </c>
      <c r="J186" s="69" t="str">
        <f t="shared" si="22"/>
        <v>Wave Money</v>
      </c>
      <c r="K186" s="69" t="str">
        <f t="shared" si="20"/>
        <v>KBZ Pay</v>
      </c>
      <c r="L186" s="69" t="str">
        <f t="shared" si="21"/>
        <v>M-Pitesan</v>
      </c>
      <c r="M186" s="71" t="s">
        <v>62</v>
      </c>
      <c r="N186" s="56" t="s">
        <v>62</v>
      </c>
      <c r="O186" s="71" t="s">
        <v>62</v>
      </c>
      <c r="P186" s="71">
        <v>1</v>
      </c>
      <c r="Q186" s="71">
        <v>1</v>
      </c>
      <c r="R186" s="71" t="s">
        <v>62</v>
      </c>
      <c r="S186" s="71" t="s">
        <v>62</v>
      </c>
      <c r="T186" s="71">
        <v>1</v>
      </c>
      <c r="U186" s="71" t="s">
        <v>62</v>
      </c>
      <c r="V186" s="71" t="s">
        <v>62</v>
      </c>
      <c r="W186" s="71" t="s">
        <v>62</v>
      </c>
      <c r="X186" s="71" t="s">
        <v>62</v>
      </c>
      <c r="Y186" s="71">
        <v>1</v>
      </c>
      <c r="Z186" s="71">
        <v>84</v>
      </c>
      <c r="AA186" s="71">
        <v>67</v>
      </c>
      <c r="AB186" s="71">
        <v>38</v>
      </c>
      <c r="AC186" s="71" t="s">
        <v>62</v>
      </c>
      <c r="AD186" s="71">
        <v>122</v>
      </c>
      <c r="AE186" s="71">
        <v>1</v>
      </c>
      <c r="AF186" s="72">
        <v>0</v>
      </c>
      <c r="AG186" s="72">
        <v>5.7863192956360052</v>
      </c>
      <c r="AH186" s="72">
        <v>5.9657854030652535</v>
      </c>
      <c r="AI186" s="72">
        <v>2.6554000899999997</v>
      </c>
      <c r="AJ186" s="72">
        <v>3.8602041497908104</v>
      </c>
      <c r="AK186" s="72">
        <v>1.2589900724507694</v>
      </c>
      <c r="AL186" s="73">
        <v>0</v>
      </c>
      <c r="AM186" s="60"/>
    </row>
    <row r="187" spans="1:39" ht="15.75" customHeight="1" thickBot="1" x14ac:dyDescent="0.4">
      <c r="A187" s="62" t="s">
        <v>429</v>
      </c>
      <c r="B187" s="63" t="s">
        <v>434</v>
      </c>
      <c r="C187" s="63" t="s">
        <v>436</v>
      </c>
      <c r="D187" s="64" t="s">
        <v>437</v>
      </c>
      <c r="E187" s="75">
        <v>221432</v>
      </c>
      <c r="F187" s="74" t="s">
        <v>62</v>
      </c>
      <c r="G187" s="66" t="str">
        <f t="shared" si="17"/>
        <v>Yes</v>
      </c>
      <c r="H187" s="67">
        <f t="shared" si="19"/>
        <v>1.0432096535279454</v>
      </c>
      <c r="I187" s="68">
        <f t="shared" si="18"/>
        <v>231</v>
      </c>
      <c r="J187" s="69" t="str">
        <f t="shared" si="22"/>
        <v>Wave Money</v>
      </c>
      <c r="K187" s="69" t="str">
        <f t="shared" si="20"/>
        <v>Mytel Wallet</v>
      </c>
      <c r="L187" s="69" t="str">
        <f t="shared" si="21"/>
        <v>KBZ Pay</v>
      </c>
      <c r="M187" s="71" t="s">
        <v>62</v>
      </c>
      <c r="N187" s="56" t="s">
        <v>62</v>
      </c>
      <c r="O187" s="71" t="s">
        <v>62</v>
      </c>
      <c r="P187" s="71">
        <v>1</v>
      </c>
      <c r="Q187" s="71">
        <v>1</v>
      </c>
      <c r="R187" s="71" t="s">
        <v>62</v>
      </c>
      <c r="S187" s="71" t="s">
        <v>62</v>
      </c>
      <c r="T187" s="71" t="s">
        <v>62</v>
      </c>
      <c r="U187" s="71" t="s">
        <v>62</v>
      </c>
      <c r="V187" s="71" t="s">
        <v>62</v>
      </c>
      <c r="W187" s="71" t="s">
        <v>62</v>
      </c>
      <c r="X187" s="71" t="s">
        <v>62</v>
      </c>
      <c r="Y187" s="71">
        <v>1</v>
      </c>
      <c r="Z187" s="71">
        <v>52</v>
      </c>
      <c r="AA187" s="71">
        <v>9</v>
      </c>
      <c r="AB187" s="71">
        <v>54</v>
      </c>
      <c r="AC187" s="71" t="s">
        <v>62</v>
      </c>
      <c r="AD187" s="71">
        <v>112</v>
      </c>
      <c r="AE187" s="71">
        <v>1</v>
      </c>
      <c r="AF187" s="72">
        <v>0</v>
      </c>
      <c r="AG187" s="72">
        <v>5.5257071688281538</v>
      </c>
      <c r="AH187" s="72">
        <v>2.8200742998352464</v>
      </c>
      <c r="AI187" s="72">
        <v>0.44461798999999996</v>
      </c>
      <c r="AJ187" s="72">
        <v>3.654111231881858</v>
      </c>
      <c r="AK187" s="72">
        <v>3.3862107114255751</v>
      </c>
      <c r="AL187" s="73">
        <v>9.9</v>
      </c>
      <c r="AM187" s="60"/>
    </row>
    <row r="188" spans="1:39" ht="15.75" customHeight="1" thickBot="1" x14ac:dyDescent="0.4">
      <c r="A188" s="62" t="s">
        <v>429</v>
      </c>
      <c r="B188" s="63" t="s">
        <v>434</v>
      </c>
      <c r="C188" s="63" t="s">
        <v>438</v>
      </c>
      <c r="D188" s="64" t="s">
        <v>439</v>
      </c>
      <c r="E188" s="75">
        <v>198337</v>
      </c>
      <c r="F188" s="74" t="s">
        <v>62</v>
      </c>
      <c r="G188" s="66" t="str">
        <f t="shared" si="17"/>
        <v>Yes</v>
      </c>
      <c r="H188" s="67">
        <f t="shared" si="19"/>
        <v>1.2907324402406006</v>
      </c>
      <c r="I188" s="68">
        <f t="shared" si="18"/>
        <v>256</v>
      </c>
      <c r="J188" s="69" t="str">
        <f t="shared" si="22"/>
        <v>Mytel Wallet</v>
      </c>
      <c r="K188" s="69" t="str">
        <f t="shared" si="20"/>
        <v>Wave Money</v>
      </c>
      <c r="L188" s="69" t="str">
        <f t="shared" si="21"/>
        <v>KBZ Pay</v>
      </c>
      <c r="M188" s="71" t="s">
        <v>62</v>
      </c>
      <c r="N188" s="56" t="s">
        <v>62</v>
      </c>
      <c r="O188" s="71" t="s">
        <v>62</v>
      </c>
      <c r="P188" s="71">
        <v>1</v>
      </c>
      <c r="Q188" s="71">
        <v>1</v>
      </c>
      <c r="R188" s="71" t="s">
        <v>62</v>
      </c>
      <c r="S188" s="71" t="s">
        <v>62</v>
      </c>
      <c r="T188" s="71" t="s">
        <v>62</v>
      </c>
      <c r="U188" s="71" t="s">
        <v>62</v>
      </c>
      <c r="V188" s="71">
        <v>1</v>
      </c>
      <c r="W188" s="71" t="s">
        <v>62</v>
      </c>
      <c r="X188" s="71" t="s">
        <v>62</v>
      </c>
      <c r="Y188" s="71" t="s">
        <v>62</v>
      </c>
      <c r="Z188" s="71">
        <v>57</v>
      </c>
      <c r="AA188" s="71">
        <v>8</v>
      </c>
      <c r="AB188" s="71">
        <v>102</v>
      </c>
      <c r="AC188" s="71" t="s">
        <v>62</v>
      </c>
      <c r="AD188" s="71">
        <v>85</v>
      </c>
      <c r="AE188" s="71">
        <v>1</v>
      </c>
      <c r="AF188" s="72">
        <v>8</v>
      </c>
      <c r="AG188" s="72">
        <v>4.1912877194032498</v>
      </c>
      <c r="AH188" s="72">
        <v>1.6864245068251682</v>
      </c>
      <c r="AI188" s="72">
        <v>1.62227001</v>
      </c>
      <c r="AJ188" s="72">
        <v>3.1674186163720601</v>
      </c>
      <c r="AK188" s="72">
        <v>5.806664149816152</v>
      </c>
      <c r="AL188" s="73">
        <v>0</v>
      </c>
      <c r="AM188" s="60"/>
    </row>
    <row r="189" spans="1:39" ht="15.75" customHeight="1" thickBot="1" x14ac:dyDescent="0.4">
      <c r="A189" s="62" t="s">
        <v>429</v>
      </c>
      <c r="B189" s="63" t="s">
        <v>434</v>
      </c>
      <c r="C189" s="63" t="s">
        <v>440</v>
      </c>
      <c r="D189" s="64" t="s">
        <v>441</v>
      </c>
      <c r="E189" s="75">
        <v>137651</v>
      </c>
      <c r="F189" s="75">
        <v>1</v>
      </c>
      <c r="G189" s="66" t="str">
        <f t="shared" si="17"/>
        <v>Yes</v>
      </c>
      <c r="H189" s="67">
        <f t="shared" si="19"/>
        <v>1.0897123885769084</v>
      </c>
      <c r="I189" s="68">
        <f t="shared" si="18"/>
        <v>150</v>
      </c>
      <c r="J189" s="69" t="str">
        <f t="shared" si="22"/>
        <v>Wave Money</v>
      </c>
      <c r="K189" s="69" t="str">
        <f t="shared" si="20"/>
        <v>Mytel Wallet</v>
      </c>
      <c r="L189" s="69" t="str">
        <f t="shared" si="21"/>
        <v>M-Pitesan</v>
      </c>
      <c r="M189" s="71" t="s">
        <v>62</v>
      </c>
      <c r="N189" s="56" t="s">
        <v>62</v>
      </c>
      <c r="O189" s="71" t="s">
        <v>62</v>
      </c>
      <c r="P189" s="71" t="s">
        <v>62</v>
      </c>
      <c r="Q189" s="71">
        <v>1</v>
      </c>
      <c r="R189" s="71" t="s">
        <v>62</v>
      </c>
      <c r="S189" s="71" t="s">
        <v>62</v>
      </c>
      <c r="T189" s="71" t="s">
        <v>62</v>
      </c>
      <c r="U189" s="71" t="s">
        <v>62</v>
      </c>
      <c r="V189" s="71">
        <v>1</v>
      </c>
      <c r="W189" s="71" t="s">
        <v>62</v>
      </c>
      <c r="X189" s="71" t="s">
        <v>62</v>
      </c>
      <c r="Y189" s="71" t="s">
        <v>62</v>
      </c>
      <c r="Z189" s="71" t="s">
        <v>62</v>
      </c>
      <c r="AA189" s="71">
        <v>8</v>
      </c>
      <c r="AB189" s="71">
        <v>47</v>
      </c>
      <c r="AC189" s="71" t="s">
        <v>62</v>
      </c>
      <c r="AD189" s="71">
        <v>92</v>
      </c>
      <c r="AE189" s="71">
        <v>1</v>
      </c>
      <c r="AF189" s="72">
        <v>8</v>
      </c>
      <c r="AG189" s="72">
        <v>5.0211863938702965</v>
      </c>
      <c r="AH189" s="72">
        <v>5.2539634263679975</v>
      </c>
      <c r="AI189" s="72">
        <v>1.8699699400000001</v>
      </c>
      <c r="AJ189" s="72">
        <v>1.3635894415331273</v>
      </c>
      <c r="AK189" s="72">
        <v>2.2829283230495223</v>
      </c>
      <c r="AL189" s="73">
        <v>7.7</v>
      </c>
      <c r="AM189" s="60"/>
    </row>
    <row r="190" spans="1:39" ht="15.75" customHeight="1" thickBot="1" x14ac:dyDescent="0.4">
      <c r="A190" s="62" t="s">
        <v>429</v>
      </c>
      <c r="B190" s="63" t="s">
        <v>430</v>
      </c>
      <c r="C190" s="63" t="s">
        <v>442</v>
      </c>
      <c r="D190" s="64" t="s">
        <v>443</v>
      </c>
      <c r="E190" s="75">
        <v>190845</v>
      </c>
      <c r="F190" s="75">
        <v>5</v>
      </c>
      <c r="G190" s="66" t="str">
        <f t="shared" si="17"/>
        <v>Yes</v>
      </c>
      <c r="H190" s="67">
        <f t="shared" si="19"/>
        <v>0.5082658702088082</v>
      </c>
      <c r="I190" s="68">
        <f t="shared" si="18"/>
        <v>97</v>
      </c>
      <c r="J190" s="69" t="str">
        <f t="shared" si="22"/>
        <v>Mytel Wallet</v>
      </c>
      <c r="K190" s="69" t="str">
        <f t="shared" si="20"/>
        <v>Wave Money</v>
      </c>
      <c r="L190" s="69" t="str">
        <f t="shared" si="21"/>
        <v>M-Pitesan</v>
      </c>
      <c r="M190" s="71" t="s">
        <v>62</v>
      </c>
      <c r="N190" s="56" t="s">
        <v>62</v>
      </c>
      <c r="O190" s="71" t="s">
        <v>62</v>
      </c>
      <c r="P190" s="71" t="s">
        <v>62</v>
      </c>
      <c r="Q190" s="71">
        <v>1</v>
      </c>
      <c r="R190" s="71" t="s">
        <v>62</v>
      </c>
      <c r="S190" s="71" t="s">
        <v>62</v>
      </c>
      <c r="T190" s="71" t="s">
        <v>62</v>
      </c>
      <c r="U190" s="71" t="s">
        <v>62</v>
      </c>
      <c r="V190" s="71" t="s">
        <v>62</v>
      </c>
      <c r="W190" s="71" t="s">
        <v>62</v>
      </c>
      <c r="X190" s="71" t="s">
        <v>62</v>
      </c>
      <c r="Y190" s="71" t="s">
        <v>62</v>
      </c>
      <c r="Z190" s="71" t="s">
        <v>62</v>
      </c>
      <c r="AA190" s="71">
        <v>2</v>
      </c>
      <c r="AB190" s="71">
        <v>75</v>
      </c>
      <c r="AC190" s="71" t="s">
        <v>62</v>
      </c>
      <c r="AD190" s="71">
        <v>18</v>
      </c>
      <c r="AE190" s="71">
        <v>1</v>
      </c>
      <c r="AF190" s="72">
        <v>8</v>
      </c>
      <c r="AG190" s="72">
        <v>4.5907989169501793</v>
      </c>
      <c r="AH190" s="72">
        <v>8.6025223982993566</v>
      </c>
      <c r="AI190" s="72">
        <v>5.9641101799999996</v>
      </c>
      <c r="AJ190" s="72">
        <v>2.4002477487050879</v>
      </c>
      <c r="AK190" s="72">
        <v>0.13963776866941396</v>
      </c>
      <c r="AL190" s="73">
        <v>9.6</v>
      </c>
      <c r="AM190" s="60"/>
    </row>
    <row r="191" spans="1:39" ht="15.75" customHeight="1" thickBot="1" x14ac:dyDescent="0.4">
      <c r="A191" s="62" t="s">
        <v>429</v>
      </c>
      <c r="B191" s="63" t="s">
        <v>430</v>
      </c>
      <c r="C191" s="63" t="s">
        <v>444</v>
      </c>
      <c r="D191" s="64" t="s">
        <v>445</v>
      </c>
      <c r="E191" s="75">
        <v>140363</v>
      </c>
      <c r="F191" s="74" t="s">
        <v>62</v>
      </c>
      <c r="G191" s="66" t="str">
        <f t="shared" si="17"/>
        <v>Yes</v>
      </c>
      <c r="H191" s="67">
        <f t="shared" si="19"/>
        <v>1.1185283871105633</v>
      </c>
      <c r="I191" s="68">
        <f t="shared" si="18"/>
        <v>157</v>
      </c>
      <c r="J191" s="69" t="str">
        <f t="shared" si="22"/>
        <v>Wave Money</v>
      </c>
      <c r="K191" s="69" t="str">
        <f t="shared" si="20"/>
        <v>Mytel Wallet</v>
      </c>
      <c r="L191" s="69" t="str">
        <f t="shared" si="21"/>
        <v>MADB</v>
      </c>
      <c r="M191" s="71" t="s">
        <v>62</v>
      </c>
      <c r="N191" s="56" t="s">
        <v>62</v>
      </c>
      <c r="O191" s="71" t="s">
        <v>62</v>
      </c>
      <c r="P191" s="71" t="s">
        <v>62</v>
      </c>
      <c r="Q191" s="71">
        <v>1</v>
      </c>
      <c r="R191" s="71" t="s">
        <v>62</v>
      </c>
      <c r="S191" s="71" t="s">
        <v>62</v>
      </c>
      <c r="T191" s="71" t="s">
        <v>62</v>
      </c>
      <c r="U191" s="71" t="s">
        <v>62</v>
      </c>
      <c r="V191" s="71" t="s">
        <v>62</v>
      </c>
      <c r="W191" s="71" t="s">
        <v>62</v>
      </c>
      <c r="X191" s="71" t="s">
        <v>62</v>
      </c>
      <c r="Y191" s="71" t="s">
        <v>62</v>
      </c>
      <c r="Z191" s="71" t="s">
        <v>62</v>
      </c>
      <c r="AA191" s="71" t="s">
        <v>62</v>
      </c>
      <c r="AB191" s="71">
        <v>65</v>
      </c>
      <c r="AC191" s="71" t="s">
        <v>62</v>
      </c>
      <c r="AD191" s="71">
        <v>90</v>
      </c>
      <c r="AE191" s="71">
        <v>1</v>
      </c>
      <c r="AF191" s="72">
        <v>10</v>
      </c>
      <c r="AG191" s="72">
        <v>0</v>
      </c>
      <c r="AH191" s="72">
        <v>7.0568683761171922</v>
      </c>
      <c r="AI191" s="72">
        <v>1.8077199899999998</v>
      </c>
      <c r="AJ191" s="72">
        <v>1.1434088521583892</v>
      </c>
      <c r="AK191" s="72">
        <v>1.4328716188577653</v>
      </c>
      <c r="AL191" s="73">
        <v>9.5</v>
      </c>
      <c r="AM191" s="60"/>
    </row>
    <row r="192" spans="1:39" ht="15.75" customHeight="1" thickBot="1" x14ac:dyDescent="0.4">
      <c r="A192" s="62" t="s">
        <v>429</v>
      </c>
      <c r="B192" s="63" t="s">
        <v>446</v>
      </c>
      <c r="C192" s="63" t="s">
        <v>446</v>
      </c>
      <c r="D192" s="64" t="s">
        <v>447</v>
      </c>
      <c r="E192" s="75">
        <v>111961</v>
      </c>
      <c r="F192" s="74" t="s">
        <v>62</v>
      </c>
      <c r="G192" s="66" t="str">
        <f t="shared" si="17"/>
        <v>Yes</v>
      </c>
      <c r="H192" s="67">
        <f t="shared" si="19"/>
        <v>2.3401005707344522</v>
      </c>
      <c r="I192" s="68">
        <f t="shared" si="18"/>
        <v>262</v>
      </c>
      <c r="J192" s="69" t="str">
        <f t="shared" si="22"/>
        <v>Wave Money</v>
      </c>
      <c r="K192" s="69" t="str">
        <f t="shared" si="20"/>
        <v>Mytel Wallet</v>
      </c>
      <c r="L192" s="69" t="str">
        <f t="shared" si="21"/>
        <v>KBZ Pay</v>
      </c>
      <c r="M192" s="71" t="s">
        <v>62</v>
      </c>
      <c r="N192" s="56" t="s">
        <v>62</v>
      </c>
      <c r="O192" s="71" t="s">
        <v>62</v>
      </c>
      <c r="P192" s="71">
        <v>1</v>
      </c>
      <c r="Q192" s="71">
        <v>1</v>
      </c>
      <c r="R192" s="71" t="s">
        <v>62</v>
      </c>
      <c r="S192" s="71" t="s">
        <v>62</v>
      </c>
      <c r="T192" s="71" t="s">
        <v>62</v>
      </c>
      <c r="U192" s="71" t="s">
        <v>62</v>
      </c>
      <c r="V192" s="71" t="s">
        <v>62</v>
      </c>
      <c r="W192" s="71" t="s">
        <v>62</v>
      </c>
      <c r="X192" s="71" t="s">
        <v>62</v>
      </c>
      <c r="Y192" s="71" t="s">
        <v>62</v>
      </c>
      <c r="Z192" s="71">
        <v>61</v>
      </c>
      <c r="AA192" s="71">
        <v>32</v>
      </c>
      <c r="AB192" s="71">
        <v>67</v>
      </c>
      <c r="AC192" s="71" t="s">
        <v>62</v>
      </c>
      <c r="AD192" s="71">
        <v>99</v>
      </c>
      <c r="AE192" s="71">
        <v>1</v>
      </c>
      <c r="AF192" s="72">
        <v>10</v>
      </c>
      <c r="AG192" s="72">
        <v>0</v>
      </c>
      <c r="AH192" s="72">
        <v>2.8275355238807212</v>
      </c>
      <c r="AI192" s="72">
        <v>1.0267100300000001</v>
      </c>
      <c r="AJ192" s="72">
        <v>2.8197810338650617</v>
      </c>
      <c r="AK192" s="72">
        <v>1.9144509000242427</v>
      </c>
      <c r="AL192" s="73">
        <v>10</v>
      </c>
      <c r="AM192" s="60"/>
    </row>
    <row r="193" spans="1:39" ht="15.75" customHeight="1" thickBot="1" x14ac:dyDescent="0.4">
      <c r="A193" s="62" t="s">
        <v>429</v>
      </c>
      <c r="B193" s="63" t="s">
        <v>446</v>
      </c>
      <c r="C193" s="63" t="s">
        <v>448</v>
      </c>
      <c r="D193" s="64" t="s">
        <v>449</v>
      </c>
      <c r="E193" s="75">
        <v>206153</v>
      </c>
      <c r="F193" s="74" t="s">
        <v>62</v>
      </c>
      <c r="G193" s="66" t="str">
        <f t="shared" si="17"/>
        <v>Yes</v>
      </c>
      <c r="H193" s="67">
        <f t="shared" si="19"/>
        <v>0.53358427963696864</v>
      </c>
      <c r="I193" s="68">
        <f t="shared" si="18"/>
        <v>110</v>
      </c>
      <c r="J193" s="69" t="str">
        <f t="shared" si="22"/>
        <v>Mytel Wallet</v>
      </c>
      <c r="K193" s="69" t="str">
        <f t="shared" si="20"/>
        <v>Wave Money</v>
      </c>
      <c r="L193" s="69" t="str">
        <f t="shared" si="21"/>
        <v>M-Pitesan</v>
      </c>
      <c r="M193" s="71" t="s">
        <v>62</v>
      </c>
      <c r="N193" s="56" t="s">
        <v>62</v>
      </c>
      <c r="O193" s="71" t="s">
        <v>62</v>
      </c>
      <c r="P193" s="71" t="s">
        <v>62</v>
      </c>
      <c r="Q193" s="71">
        <v>1</v>
      </c>
      <c r="R193" s="71" t="s">
        <v>62</v>
      </c>
      <c r="S193" s="71" t="s">
        <v>62</v>
      </c>
      <c r="T193" s="71" t="s">
        <v>62</v>
      </c>
      <c r="U193" s="71" t="s">
        <v>62</v>
      </c>
      <c r="V193" s="71" t="s">
        <v>62</v>
      </c>
      <c r="W193" s="71" t="s">
        <v>62</v>
      </c>
      <c r="X193" s="71" t="s">
        <v>62</v>
      </c>
      <c r="Y193" s="71" t="s">
        <v>62</v>
      </c>
      <c r="Z193" s="71" t="s">
        <v>62</v>
      </c>
      <c r="AA193" s="71">
        <v>3</v>
      </c>
      <c r="AB193" s="71">
        <v>61</v>
      </c>
      <c r="AC193" s="71" t="s">
        <v>62</v>
      </c>
      <c r="AD193" s="71">
        <v>44</v>
      </c>
      <c r="AE193" s="71">
        <v>1</v>
      </c>
      <c r="AF193" s="72">
        <v>10</v>
      </c>
      <c r="AG193" s="72">
        <v>0.35800054751016486</v>
      </c>
      <c r="AH193" s="72">
        <v>1.4678482168023437</v>
      </c>
      <c r="AI193" s="72">
        <v>0.68126100999999994</v>
      </c>
      <c r="AJ193" s="72">
        <v>3.4440106143317766</v>
      </c>
      <c r="AK193" s="72">
        <v>3.7183302022812272</v>
      </c>
      <c r="AL193" s="73">
        <v>9</v>
      </c>
      <c r="AM193" s="60"/>
    </row>
    <row r="194" spans="1:39" ht="15.75" customHeight="1" thickBot="1" x14ac:dyDescent="0.4">
      <c r="A194" s="62" t="s">
        <v>429</v>
      </c>
      <c r="B194" s="63" t="s">
        <v>450</v>
      </c>
      <c r="C194" s="63" t="s">
        <v>450</v>
      </c>
      <c r="D194" s="64" t="s">
        <v>451</v>
      </c>
      <c r="E194" s="75">
        <v>167762</v>
      </c>
      <c r="F194" s="75">
        <v>1</v>
      </c>
      <c r="G194" s="66" t="str">
        <f t="shared" si="17"/>
        <v>Yes</v>
      </c>
      <c r="H194" s="67">
        <f t="shared" si="19"/>
        <v>2.6168023747928615</v>
      </c>
      <c r="I194" s="68">
        <f t="shared" si="18"/>
        <v>439</v>
      </c>
      <c r="J194" s="69" t="str">
        <f t="shared" si="22"/>
        <v>KBZ Pay</v>
      </c>
      <c r="K194" s="69" t="str">
        <f t="shared" si="20"/>
        <v>Mytel Wallet</v>
      </c>
      <c r="L194" s="69" t="str">
        <f t="shared" si="21"/>
        <v>Wave Money</v>
      </c>
      <c r="M194" s="71" t="s">
        <v>62</v>
      </c>
      <c r="N194" s="56">
        <v>1</v>
      </c>
      <c r="O194" s="71">
        <v>1</v>
      </c>
      <c r="P194" s="71">
        <v>1</v>
      </c>
      <c r="Q194" s="71">
        <v>1</v>
      </c>
      <c r="R194" s="71" t="s">
        <v>62</v>
      </c>
      <c r="S194" s="71" t="s">
        <v>62</v>
      </c>
      <c r="T194" s="71" t="s">
        <v>62</v>
      </c>
      <c r="U194" s="71" t="s">
        <v>62</v>
      </c>
      <c r="V194" s="71">
        <v>2</v>
      </c>
      <c r="W194" s="71" t="s">
        <v>62</v>
      </c>
      <c r="X194" s="71" t="s">
        <v>62</v>
      </c>
      <c r="Y194" s="71">
        <v>1</v>
      </c>
      <c r="Z194" s="71">
        <v>174</v>
      </c>
      <c r="AA194" s="71">
        <v>8</v>
      </c>
      <c r="AB194" s="71">
        <v>148</v>
      </c>
      <c r="AC194" s="71" t="s">
        <v>62</v>
      </c>
      <c r="AD194" s="71">
        <v>101</v>
      </c>
      <c r="AE194" s="71">
        <v>1</v>
      </c>
      <c r="AF194" s="72">
        <v>6</v>
      </c>
      <c r="AG194" s="72">
        <v>0</v>
      </c>
      <c r="AH194" s="72">
        <v>6.0147396212629003</v>
      </c>
      <c r="AI194" s="72">
        <v>3.2663398700000004</v>
      </c>
      <c r="AJ194" s="72">
        <v>1.5257191088333344</v>
      </c>
      <c r="AK194" s="72">
        <v>0</v>
      </c>
      <c r="AL194" s="73">
        <v>6</v>
      </c>
      <c r="AM194" s="60"/>
    </row>
    <row r="195" spans="1:39" ht="15.75" customHeight="1" thickBot="1" x14ac:dyDescent="0.4">
      <c r="A195" s="62" t="s">
        <v>429</v>
      </c>
      <c r="B195" s="63" t="s">
        <v>450</v>
      </c>
      <c r="C195" s="63" t="s">
        <v>452</v>
      </c>
      <c r="D195" s="64" t="s">
        <v>453</v>
      </c>
      <c r="E195" s="75">
        <v>68821</v>
      </c>
      <c r="F195" s="74" t="s">
        <v>62</v>
      </c>
      <c r="G195" s="66" t="str">
        <f t="shared" si="17"/>
        <v>Yes</v>
      </c>
      <c r="H195" s="67">
        <f t="shared" si="19"/>
        <v>1.9325496578079366</v>
      </c>
      <c r="I195" s="68">
        <f t="shared" si="18"/>
        <v>133</v>
      </c>
      <c r="J195" s="69" t="str">
        <f t="shared" si="22"/>
        <v>Mytel Wallet</v>
      </c>
      <c r="K195" s="69" t="str">
        <f t="shared" si="20"/>
        <v>Wave Money</v>
      </c>
      <c r="L195" s="69" t="str">
        <f t="shared" si="21"/>
        <v>KBZ Bank</v>
      </c>
      <c r="M195" s="71" t="s">
        <v>62</v>
      </c>
      <c r="N195" s="56" t="s">
        <v>62</v>
      </c>
      <c r="O195" s="71" t="s">
        <v>62</v>
      </c>
      <c r="P195" s="71">
        <v>1</v>
      </c>
      <c r="Q195" s="71">
        <v>1</v>
      </c>
      <c r="R195" s="71" t="s">
        <v>62</v>
      </c>
      <c r="S195" s="71" t="s">
        <v>62</v>
      </c>
      <c r="T195" s="71" t="s">
        <v>62</v>
      </c>
      <c r="U195" s="71" t="s">
        <v>62</v>
      </c>
      <c r="V195" s="71" t="s">
        <v>62</v>
      </c>
      <c r="W195" s="71" t="s">
        <v>62</v>
      </c>
      <c r="X195" s="71" t="s">
        <v>62</v>
      </c>
      <c r="Y195" s="71" t="s">
        <v>62</v>
      </c>
      <c r="Z195" s="71" t="s">
        <v>62</v>
      </c>
      <c r="AA195" s="71" t="s">
        <v>62</v>
      </c>
      <c r="AB195" s="71">
        <v>66</v>
      </c>
      <c r="AC195" s="71" t="s">
        <v>62</v>
      </c>
      <c r="AD195" s="71">
        <v>64</v>
      </c>
      <c r="AE195" s="71">
        <v>1</v>
      </c>
      <c r="AF195" s="72">
        <v>8</v>
      </c>
      <c r="AG195" s="72">
        <v>0</v>
      </c>
      <c r="AH195" s="72">
        <v>2.5807783516717517</v>
      </c>
      <c r="AI195" s="72">
        <v>0.37316999000000006</v>
      </c>
      <c r="AJ195" s="72">
        <v>1.4382176666686908</v>
      </c>
      <c r="AK195" s="72">
        <v>0</v>
      </c>
      <c r="AL195" s="73">
        <v>0</v>
      </c>
      <c r="AM195" s="60"/>
    </row>
    <row r="196" spans="1:39" ht="15.75" customHeight="1" thickBot="1" x14ac:dyDescent="0.4">
      <c r="A196" s="62" t="s">
        <v>429</v>
      </c>
      <c r="B196" s="63" t="s">
        <v>450</v>
      </c>
      <c r="C196" s="63" t="s">
        <v>454</v>
      </c>
      <c r="D196" s="64" t="s">
        <v>455</v>
      </c>
      <c r="E196" s="75">
        <v>98370</v>
      </c>
      <c r="F196" s="74" t="s">
        <v>62</v>
      </c>
      <c r="G196" s="66" t="str">
        <f t="shared" si="17"/>
        <v>Yes</v>
      </c>
      <c r="H196" s="67">
        <f t="shared" si="19"/>
        <v>0.86408457863169674</v>
      </c>
      <c r="I196" s="68">
        <f t="shared" si="18"/>
        <v>85</v>
      </c>
      <c r="J196" s="69" t="str">
        <f t="shared" si="22"/>
        <v>Mytel Wallet</v>
      </c>
      <c r="K196" s="69" t="str">
        <f t="shared" si="20"/>
        <v>M-Pitesan</v>
      </c>
      <c r="L196" s="69" t="str">
        <f t="shared" si="21"/>
        <v>Wave Money</v>
      </c>
      <c r="M196" s="71" t="s">
        <v>62</v>
      </c>
      <c r="N196" s="56" t="s">
        <v>62</v>
      </c>
      <c r="O196" s="71" t="s">
        <v>62</v>
      </c>
      <c r="P196" s="71" t="s">
        <v>62</v>
      </c>
      <c r="Q196" s="71">
        <v>1</v>
      </c>
      <c r="R196" s="71" t="s">
        <v>62</v>
      </c>
      <c r="S196" s="71" t="s">
        <v>62</v>
      </c>
      <c r="T196" s="71" t="s">
        <v>62</v>
      </c>
      <c r="U196" s="71" t="s">
        <v>62</v>
      </c>
      <c r="V196" s="71">
        <v>1</v>
      </c>
      <c r="W196" s="71" t="s">
        <v>62</v>
      </c>
      <c r="X196" s="71" t="s">
        <v>62</v>
      </c>
      <c r="Y196" s="71">
        <v>1</v>
      </c>
      <c r="Z196" s="71" t="s">
        <v>62</v>
      </c>
      <c r="AA196" s="71">
        <v>12</v>
      </c>
      <c r="AB196" s="71">
        <v>61</v>
      </c>
      <c r="AC196" s="71" t="s">
        <v>62</v>
      </c>
      <c r="AD196" s="71">
        <v>8</v>
      </c>
      <c r="AE196" s="71">
        <v>1</v>
      </c>
      <c r="AF196" s="72">
        <v>6</v>
      </c>
      <c r="AG196" s="72">
        <v>0</v>
      </c>
      <c r="AH196" s="72">
        <v>5.3335408698745903</v>
      </c>
      <c r="AI196" s="72">
        <v>3.0664899800000001</v>
      </c>
      <c r="AJ196" s="72">
        <v>1.3117322370857951</v>
      </c>
      <c r="AK196" s="72">
        <v>0</v>
      </c>
      <c r="AL196" s="73">
        <v>5.7</v>
      </c>
      <c r="AM196" s="60"/>
    </row>
    <row r="197" spans="1:39" ht="15.75" customHeight="1" thickBot="1" x14ac:dyDescent="0.4">
      <c r="A197" s="62" t="s">
        <v>429</v>
      </c>
      <c r="B197" s="63" t="s">
        <v>450</v>
      </c>
      <c r="C197" s="63" t="s">
        <v>456</v>
      </c>
      <c r="D197" s="64" t="s">
        <v>457</v>
      </c>
      <c r="E197" s="75">
        <v>125569</v>
      </c>
      <c r="F197" s="74" t="s">
        <v>62</v>
      </c>
      <c r="G197" s="66" t="str">
        <f t="shared" ref="G197:G260" si="23">IF(I197&gt;0,"Yes",IF(I197&lt;1,"No"))</f>
        <v>Yes</v>
      </c>
      <c r="H197" s="67">
        <f t="shared" si="19"/>
        <v>3.5677595584897546</v>
      </c>
      <c r="I197" s="68">
        <f t="shared" si="18"/>
        <v>448</v>
      </c>
      <c r="J197" s="69" t="str">
        <f t="shared" si="22"/>
        <v>Wave Money</v>
      </c>
      <c r="K197" s="69" t="str">
        <f t="shared" si="20"/>
        <v>KBZ Pay</v>
      </c>
      <c r="L197" s="69" t="str">
        <f t="shared" si="21"/>
        <v>Mytel Wallet</v>
      </c>
      <c r="M197" s="71">
        <v>1</v>
      </c>
      <c r="N197" s="56" t="s">
        <v>62</v>
      </c>
      <c r="O197" s="71" t="s">
        <v>62</v>
      </c>
      <c r="P197" s="71">
        <v>1</v>
      </c>
      <c r="Q197" s="71">
        <v>1</v>
      </c>
      <c r="R197" s="71" t="s">
        <v>62</v>
      </c>
      <c r="S197" s="71" t="s">
        <v>62</v>
      </c>
      <c r="T197" s="71" t="s">
        <v>62</v>
      </c>
      <c r="U197" s="71" t="s">
        <v>62</v>
      </c>
      <c r="V197" s="71">
        <v>2</v>
      </c>
      <c r="W197" s="71" t="s">
        <v>62</v>
      </c>
      <c r="X197" s="71" t="s">
        <v>62</v>
      </c>
      <c r="Y197" s="71" t="s">
        <v>62</v>
      </c>
      <c r="Z197" s="71">
        <v>144</v>
      </c>
      <c r="AA197" s="71">
        <v>7</v>
      </c>
      <c r="AB197" s="71">
        <v>103</v>
      </c>
      <c r="AC197" s="71" t="s">
        <v>62</v>
      </c>
      <c r="AD197" s="71">
        <v>188</v>
      </c>
      <c r="AE197" s="71">
        <v>1</v>
      </c>
      <c r="AF197" s="72">
        <v>6</v>
      </c>
      <c r="AG197" s="72">
        <v>5.001443591088238</v>
      </c>
      <c r="AH197" s="72">
        <v>0.94950785712518182</v>
      </c>
      <c r="AI197" s="72">
        <v>0.56137199000000004</v>
      </c>
      <c r="AJ197" s="72">
        <v>1.5207398456428411</v>
      </c>
      <c r="AK197" s="72">
        <v>4.8593416309341437</v>
      </c>
      <c r="AL197" s="73">
        <v>0</v>
      </c>
      <c r="AM197" s="60"/>
    </row>
    <row r="198" spans="1:39" ht="15.75" customHeight="1" thickBot="1" x14ac:dyDescent="0.4">
      <c r="A198" s="62" t="s">
        <v>429</v>
      </c>
      <c r="B198" s="63" t="s">
        <v>458</v>
      </c>
      <c r="C198" s="63" t="s">
        <v>458</v>
      </c>
      <c r="D198" s="64" t="s">
        <v>459</v>
      </c>
      <c r="E198" s="75">
        <v>117831</v>
      </c>
      <c r="F198" s="74" t="s">
        <v>62</v>
      </c>
      <c r="G198" s="66" t="str">
        <f t="shared" si="23"/>
        <v>Yes</v>
      </c>
      <c r="H198" s="67">
        <f t="shared" si="19"/>
        <v>5.5503220714413013</v>
      </c>
      <c r="I198" s="68">
        <f t="shared" ref="I198:I261" si="24">+SUM(M198:AE198)</f>
        <v>654</v>
      </c>
      <c r="J198" s="69" t="str">
        <f t="shared" si="22"/>
        <v>KBZ Pay</v>
      </c>
      <c r="K198" s="69" t="str">
        <f t="shared" si="20"/>
        <v>Wave Money</v>
      </c>
      <c r="L198" s="69" t="str">
        <f t="shared" si="21"/>
        <v>Mytel Wallet</v>
      </c>
      <c r="M198" s="71" t="s">
        <v>62</v>
      </c>
      <c r="N198" s="56">
        <v>1</v>
      </c>
      <c r="O198" s="71">
        <v>5</v>
      </c>
      <c r="P198" s="71">
        <v>2</v>
      </c>
      <c r="Q198" s="71">
        <v>1</v>
      </c>
      <c r="R198" s="71" t="s">
        <v>62</v>
      </c>
      <c r="S198" s="71">
        <v>1</v>
      </c>
      <c r="T198" s="71" t="s">
        <v>62</v>
      </c>
      <c r="U198" s="71" t="s">
        <v>62</v>
      </c>
      <c r="V198" s="71">
        <v>1</v>
      </c>
      <c r="W198" s="71" t="s">
        <v>62</v>
      </c>
      <c r="X198" s="71" t="s">
        <v>62</v>
      </c>
      <c r="Y198" s="71" t="s">
        <v>62</v>
      </c>
      <c r="Z198" s="71">
        <v>232</v>
      </c>
      <c r="AA198" s="71">
        <v>85</v>
      </c>
      <c r="AB198" s="71">
        <v>133</v>
      </c>
      <c r="AC198" s="71" t="s">
        <v>62</v>
      </c>
      <c r="AD198" s="71">
        <v>192</v>
      </c>
      <c r="AE198" s="71">
        <v>1</v>
      </c>
      <c r="AF198" s="72">
        <v>8</v>
      </c>
      <c r="AG198" s="72">
        <v>0</v>
      </c>
      <c r="AH198" s="72">
        <v>0.91536873127682306</v>
      </c>
      <c r="AI198" s="72">
        <v>1.27823E-2</v>
      </c>
      <c r="AJ198" s="72">
        <v>2.8277964331473191</v>
      </c>
      <c r="AK198" s="72">
        <v>4.2913900445302398</v>
      </c>
      <c r="AL198" s="73">
        <v>0</v>
      </c>
      <c r="AM198" s="60"/>
    </row>
    <row r="199" spans="1:39" ht="15.75" customHeight="1" thickBot="1" x14ac:dyDescent="0.4">
      <c r="A199" s="62" t="s">
        <v>429</v>
      </c>
      <c r="B199" s="63" t="s">
        <v>458</v>
      </c>
      <c r="C199" s="63" t="s">
        <v>460</v>
      </c>
      <c r="D199" s="64" t="s">
        <v>461</v>
      </c>
      <c r="E199" s="75">
        <v>154239</v>
      </c>
      <c r="F199" s="74" t="s">
        <v>62</v>
      </c>
      <c r="G199" s="66" t="str">
        <f t="shared" si="23"/>
        <v>Yes</v>
      </c>
      <c r="H199" s="67">
        <f t="shared" ref="H199:H262" si="25">+I199/E199*1000</f>
        <v>3.4556759315088921</v>
      </c>
      <c r="I199" s="68">
        <f t="shared" si="24"/>
        <v>533</v>
      </c>
      <c r="J199" s="69" t="str">
        <f t="shared" si="22"/>
        <v>Mytel Wallet</v>
      </c>
      <c r="K199" s="69" t="str">
        <f t="shared" si="20"/>
        <v>KBZ Pay</v>
      </c>
      <c r="L199" s="69" t="str">
        <f t="shared" si="21"/>
        <v>M-Pitesan</v>
      </c>
      <c r="M199" s="71" t="s">
        <v>62</v>
      </c>
      <c r="N199" s="56" t="s">
        <v>62</v>
      </c>
      <c r="O199" s="71" t="s">
        <v>62</v>
      </c>
      <c r="P199" s="71">
        <v>1</v>
      </c>
      <c r="Q199" s="71">
        <v>1</v>
      </c>
      <c r="R199" s="71" t="s">
        <v>62</v>
      </c>
      <c r="S199" s="71" t="s">
        <v>62</v>
      </c>
      <c r="T199" s="71" t="s">
        <v>62</v>
      </c>
      <c r="U199" s="71" t="s">
        <v>62</v>
      </c>
      <c r="V199" s="71">
        <v>2</v>
      </c>
      <c r="W199" s="71" t="s">
        <v>62</v>
      </c>
      <c r="X199" s="71" t="s">
        <v>62</v>
      </c>
      <c r="Y199" s="71" t="s">
        <v>62</v>
      </c>
      <c r="Z199" s="71">
        <v>128</v>
      </c>
      <c r="AA199" s="71">
        <v>125</v>
      </c>
      <c r="AB199" s="71">
        <v>162</v>
      </c>
      <c r="AC199" s="71" t="s">
        <v>62</v>
      </c>
      <c r="AD199" s="71">
        <v>113</v>
      </c>
      <c r="AE199" s="71">
        <v>1</v>
      </c>
      <c r="AF199" s="72">
        <v>8</v>
      </c>
      <c r="AG199" s="72">
        <v>0.95054874537624057</v>
      </c>
      <c r="AH199" s="72">
        <v>1.6952274092520578</v>
      </c>
      <c r="AI199" s="72">
        <v>0.74459800999999992</v>
      </c>
      <c r="AJ199" s="72">
        <v>2.5367524273908053</v>
      </c>
      <c r="AK199" s="72">
        <v>2.7223404007796725</v>
      </c>
      <c r="AL199" s="73">
        <v>0</v>
      </c>
      <c r="AM199" s="60"/>
    </row>
    <row r="200" spans="1:39" ht="15.75" customHeight="1" thickBot="1" x14ac:dyDescent="0.4">
      <c r="A200" s="62" t="s">
        <v>429</v>
      </c>
      <c r="B200" s="63" t="s">
        <v>458</v>
      </c>
      <c r="C200" s="63" t="s">
        <v>462</v>
      </c>
      <c r="D200" s="64" t="s">
        <v>463</v>
      </c>
      <c r="E200" s="75">
        <v>65772</v>
      </c>
      <c r="F200" s="74" t="s">
        <v>62</v>
      </c>
      <c r="G200" s="66" t="str">
        <f t="shared" si="23"/>
        <v>Yes</v>
      </c>
      <c r="H200" s="67">
        <f t="shared" si="25"/>
        <v>2.2654016906890471</v>
      </c>
      <c r="I200" s="68">
        <f t="shared" si="24"/>
        <v>149</v>
      </c>
      <c r="J200" s="69" t="str">
        <f t="shared" si="22"/>
        <v>Mytel Wallet</v>
      </c>
      <c r="K200" s="69" t="str">
        <f t="shared" si="20"/>
        <v>M-Pitesan</v>
      </c>
      <c r="L200" s="69" t="str">
        <f t="shared" si="21"/>
        <v>Wave Money</v>
      </c>
      <c r="M200" s="71" t="s">
        <v>62</v>
      </c>
      <c r="N200" s="56" t="s">
        <v>62</v>
      </c>
      <c r="O200" s="71">
        <v>1</v>
      </c>
      <c r="P200" s="71" t="s">
        <v>62</v>
      </c>
      <c r="Q200" s="71">
        <v>1</v>
      </c>
      <c r="R200" s="71" t="s">
        <v>62</v>
      </c>
      <c r="S200" s="71" t="s">
        <v>62</v>
      </c>
      <c r="T200" s="71" t="s">
        <v>62</v>
      </c>
      <c r="U200" s="71" t="s">
        <v>62</v>
      </c>
      <c r="V200" s="71">
        <v>1</v>
      </c>
      <c r="W200" s="71" t="s">
        <v>62</v>
      </c>
      <c r="X200" s="71" t="s">
        <v>62</v>
      </c>
      <c r="Y200" s="71" t="s">
        <v>62</v>
      </c>
      <c r="Z200" s="71" t="s">
        <v>62</v>
      </c>
      <c r="AA200" s="71">
        <v>44</v>
      </c>
      <c r="AB200" s="71">
        <v>82</v>
      </c>
      <c r="AC200" s="71" t="s">
        <v>62</v>
      </c>
      <c r="AD200" s="71">
        <v>19</v>
      </c>
      <c r="AE200" s="71">
        <v>1</v>
      </c>
      <c r="AF200" s="72">
        <v>10</v>
      </c>
      <c r="AG200" s="72">
        <v>0</v>
      </c>
      <c r="AH200" s="72">
        <v>0.78348193425630985</v>
      </c>
      <c r="AI200" s="72">
        <v>0</v>
      </c>
      <c r="AJ200" s="72">
        <v>0.60977757266991739</v>
      </c>
      <c r="AK200" s="72">
        <v>1.8961308301928992</v>
      </c>
      <c r="AL200" s="73">
        <v>0</v>
      </c>
      <c r="AM200" s="60"/>
    </row>
    <row r="201" spans="1:39" ht="15.5" customHeight="1" thickBot="1" x14ac:dyDescent="0.4">
      <c r="A201" s="62" t="s">
        <v>464</v>
      </c>
      <c r="B201" s="63" t="s">
        <v>465</v>
      </c>
      <c r="C201" s="63" t="s">
        <v>466</v>
      </c>
      <c r="D201" s="64" t="s">
        <v>467</v>
      </c>
      <c r="E201" s="75">
        <v>285500</v>
      </c>
      <c r="F201" s="74" t="s">
        <v>62</v>
      </c>
      <c r="G201" s="66" t="str">
        <f t="shared" si="23"/>
        <v>Yes</v>
      </c>
      <c r="H201" s="67">
        <f t="shared" si="25"/>
        <v>5.8353765323992999</v>
      </c>
      <c r="I201" s="68">
        <f t="shared" si="24"/>
        <v>1666</v>
      </c>
      <c r="J201" s="69" t="str">
        <f t="shared" si="22"/>
        <v>Wave Money</v>
      </c>
      <c r="K201" s="69" t="str">
        <f t="shared" si="20"/>
        <v>KBZ Pay</v>
      </c>
      <c r="L201" s="69" t="str">
        <f t="shared" si="21"/>
        <v>Mytel Wallet</v>
      </c>
      <c r="M201" s="71">
        <v>1</v>
      </c>
      <c r="N201" s="56">
        <v>3</v>
      </c>
      <c r="O201" s="71">
        <v>3</v>
      </c>
      <c r="P201" s="71">
        <v>5</v>
      </c>
      <c r="Q201" s="71">
        <v>2</v>
      </c>
      <c r="R201" s="71">
        <v>2</v>
      </c>
      <c r="S201" s="71" t="s">
        <v>62</v>
      </c>
      <c r="T201" s="71">
        <v>1</v>
      </c>
      <c r="U201" s="71">
        <v>1</v>
      </c>
      <c r="V201" s="71" t="s">
        <v>62</v>
      </c>
      <c r="W201" s="71" t="s">
        <v>62</v>
      </c>
      <c r="X201" s="71" t="s">
        <v>62</v>
      </c>
      <c r="Y201" s="71" t="s">
        <v>62</v>
      </c>
      <c r="Z201" s="71">
        <v>572</v>
      </c>
      <c r="AA201" s="71">
        <v>216</v>
      </c>
      <c r="AB201" s="71">
        <v>218</v>
      </c>
      <c r="AC201" s="71">
        <v>51</v>
      </c>
      <c r="AD201" s="71">
        <v>590</v>
      </c>
      <c r="AE201" s="71">
        <v>1</v>
      </c>
      <c r="AF201" s="72">
        <v>2</v>
      </c>
      <c r="AG201" s="72">
        <v>0</v>
      </c>
      <c r="AH201" s="72">
        <v>2.4873520174908275</v>
      </c>
      <c r="AI201" s="72">
        <v>1.2176600499999999</v>
      </c>
      <c r="AJ201" s="72">
        <v>7.9606881098838382</v>
      </c>
      <c r="AK201" s="72">
        <v>0</v>
      </c>
      <c r="AL201" s="73">
        <v>0</v>
      </c>
      <c r="AM201" s="60"/>
    </row>
    <row r="202" spans="1:39" ht="15.75" customHeight="1" thickBot="1" x14ac:dyDescent="0.4">
      <c r="A202" s="62" t="s">
        <v>464</v>
      </c>
      <c r="B202" s="63" t="s">
        <v>465</v>
      </c>
      <c r="C202" s="63" t="s">
        <v>468</v>
      </c>
      <c r="D202" s="64" t="s">
        <v>469</v>
      </c>
      <c r="E202" s="75">
        <v>263798</v>
      </c>
      <c r="F202" s="74" t="s">
        <v>62</v>
      </c>
      <c r="G202" s="66" t="str">
        <f t="shared" si="23"/>
        <v>Yes</v>
      </c>
      <c r="H202" s="67">
        <f t="shared" si="25"/>
        <v>5.8453816935685641</v>
      </c>
      <c r="I202" s="68">
        <f t="shared" si="24"/>
        <v>1542</v>
      </c>
      <c r="J202" s="69" t="str">
        <f t="shared" si="22"/>
        <v>Wave Money</v>
      </c>
      <c r="K202" s="69" t="str">
        <f t="shared" si="20"/>
        <v>M-Pitesan</v>
      </c>
      <c r="L202" s="69" t="str">
        <f t="shared" si="21"/>
        <v>KBZ Pay</v>
      </c>
      <c r="M202" s="71" t="s">
        <v>62</v>
      </c>
      <c r="N202" s="56">
        <v>1</v>
      </c>
      <c r="O202" s="71">
        <v>1</v>
      </c>
      <c r="P202" s="71">
        <v>2</v>
      </c>
      <c r="Q202" s="71" t="s">
        <v>62</v>
      </c>
      <c r="R202" s="71">
        <v>1</v>
      </c>
      <c r="S202" s="71" t="s">
        <v>62</v>
      </c>
      <c r="T202" s="71">
        <v>1</v>
      </c>
      <c r="U202" s="71" t="s">
        <v>62</v>
      </c>
      <c r="V202" s="71" t="s">
        <v>62</v>
      </c>
      <c r="W202" s="71" t="s">
        <v>62</v>
      </c>
      <c r="X202" s="71" t="s">
        <v>62</v>
      </c>
      <c r="Y202" s="71" t="s">
        <v>62</v>
      </c>
      <c r="Z202" s="71">
        <v>290</v>
      </c>
      <c r="AA202" s="71">
        <v>340</v>
      </c>
      <c r="AB202" s="71">
        <v>262</v>
      </c>
      <c r="AC202" s="71">
        <v>88</v>
      </c>
      <c r="AD202" s="71">
        <v>555</v>
      </c>
      <c r="AE202" s="71">
        <v>1</v>
      </c>
      <c r="AF202" s="72">
        <v>2</v>
      </c>
      <c r="AG202" s="72">
        <v>0</v>
      </c>
      <c r="AH202" s="72">
        <v>1.8383060423407829</v>
      </c>
      <c r="AI202" s="72">
        <v>10</v>
      </c>
      <c r="AJ202" s="72">
        <v>2.5656564429844004</v>
      </c>
      <c r="AK202" s="72">
        <v>0</v>
      </c>
      <c r="AL202" s="73">
        <v>0</v>
      </c>
      <c r="AM202" s="60"/>
    </row>
    <row r="203" spans="1:39" ht="15.75" customHeight="1" thickBot="1" x14ac:dyDescent="0.4">
      <c r="A203" s="62" t="s">
        <v>464</v>
      </c>
      <c r="B203" s="63" t="s">
        <v>465</v>
      </c>
      <c r="C203" s="63" t="s">
        <v>470</v>
      </c>
      <c r="D203" s="64" t="s">
        <v>471</v>
      </c>
      <c r="E203" s="75">
        <v>202904</v>
      </c>
      <c r="F203" s="74" t="s">
        <v>62</v>
      </c>
      <c r="G203" s="66" t="str">
        <f t="shared" si="23"/>
        <v>Yes</v>
      </c>
      <c r="H203" s="67">
        <f t="shared" si="25"/>
        <v>6.4710404920553568</v>
      </c>
      <c r="I203" s="68">
        <f t="shared" si="24"/>
        <v>1313</v>
      </c>
      <c r="J203" s="69" t="str">
        <f t="shared" si="22"/>
        <v>Wave Money</v>
      </c>
      <c r="K203" s="69" t="str">
        <f t="shared" si="20"/>
        <v>M-Pitesan</v>
      </c>
      <c r="L203" s="69" t="str">
        <f t="shared" si="21"/>
        <v>Mytel Wallet</v>
      </c>
      <c r="M203" s="71" t="s">
        <v>62</v>
      </c>
      <c r="N203" s="56">
        <v>1</v>
      </c>
      <c r="O203" s="71">
        <v>1</v>
      </c>
      <c r="P203" s="71">
        <v>1</v>
      </c>
      <c r="Q203" s="71">
        <v>1</v>
      </c>
      <c r="R203" s="71" t="s">
        <v>62</v>
      </c>
      <c r="S203" s="71" t="s">
        <v>62</v>
      </c>
      <c r="T203" s="71">
        <v>1</v>
      </c>
      <c r="U203" s="71">
        <v>1</v>
      </c>
      <c r="V203" s="71" t="s">
        <v>62</v>
      </c>
      <c r="W203" s="71" t="s">
        <v>62</v>
      </c>
      <c r="X203" s="71" t="s">
        <v>62</v>
      </c>
      <c r="Y203" s="71">
        <v>1</v>
      </c>
      <c r="Z203" s="71">
        <v>115</v>
      </c>
      <c r="AA203" s="71">
        <v>234</v>
      </c>
      <c r="AB203" s="71">
        <v>185</v>
      </c>
      <c r="AC203" s="71">
        <v>42</v>
      </c>
      <c r="AD203" s="71">
        <v>728</v>
      </c>
      <c r="AE203" s="71">
        <v>2</v>
      </c>
      <c r="AF203" s="72">
        <v>0</v>
      </c>
      <c r="AG203" s="72">
        <v>0</v>
      </c>
      <c r="AH203" s="72">
        <v>2.8383245075283488</v>
      </c>
      <c r="AI203" s="72">
        <v>6.8797203100000006</v>
      </c>
      <c r="AJ203" s="72">
        <v>1.9138587468044668</v>
      </c>
      <c r="AK203" s="72">
        <v>0</v>
      </c>
      <c r="AL203" s="73">
        <v>0</v>
      </c>
      <c r="AM203" s="60"/>
    </row>
    <row r="204" spans="1:39" ht="15.75" customHeight="1" thickBot="1" x14ac:dyDescent="0.4">
      <c r="A204" s="62" t="s">
        <v>464</v>
      </c>
      <c r="B204" s="63" t="s">
        <v>465</v>
      </c>
      <c r="C204" s="63" t="s">
        <v>472</v>
      </c>
      <c r="D204" s="64" t="s">
        <v>473</v>
      </c>
      <c r="E204" s="75">
        <v>239458</v>
      </c>
      <c r="F204" s="74" t="s">
        <v>62</v>
      </c>
      <c r="G204" s="66" t="str">
        <f t="shared" si="23"/>
        <v>Yes</v>
      </c>
      <c r="H204" s="67">
        <f t="shared" si="25"/>
        <v>5.1198957646017256</v>
      </c>
      <c r="I204" s="68">
        <f t="shared" si="24"/>
        <v>1226</v>
      </c>
      <c r="J204" s="69" t="str">
        <f t="shared" si="22"/>
        <v>Wave Money</v>
      </c>
      <c r="K204" s="69" t="str">
        <f t="shared" si="20"/>
        <v>M-Pitesan</v>
      </c>
      <c r="L204" s="69" t="str">
        <f t="shared" si="21"/>
        <v>Mytel Wallet</v>
      </c>
      <c r="M204" s="71" t="s">
        <v>62</v>
      </c>
      <c r="N204" s="56">
        <v>1</v>
      </c>
      <c r="O204" s="71">
        <v>1</v>
      </c>
      <c r="P204" s="71">
        <v>2</v>
      </c>
      <c r="Q204" s="71">
        <v>1</v>
      </c>
      <c r="R204" s="71" t="s">
        <v>62</v>
      </c>
      <c r="S204" s="71" t="s">
        <v>62</v>
      </c>
      <c r="T204" s="71">
        <v>1</v>
      </c>
      <c r="U204" s="71" t="s">
        <v>62</v>
      </c>
      <c r="V204" s="71" t="s">
        <v>62</v>
      </c>
      <c r="W204" s="71" t="s">
        <v>62</v>
      </c>
      <c r="X204" s="71" t="s">
        <v>62</v>
      </c>
      <c r="Y204" s="71">
        <v>1</v>
      </c>
      <c r="Z204" s="71">
        <v>131</v>
      </c>
      <c r="AA204" s="71">
        <v>191</v>
      </c>
      <c r="AB204" s="71">
        <v>171</v>
      </c>
      <c r="AC204" s="71">
        <v>15</v>
      </c>
      <c r="AD204" s="71">
        <v>709</v>
      </c>
      <c r="AE204" s="71">
        <v>2</v>
      </c>
      <c r="AF204" s="72">
        <v>0</v>
      </c>
      <c r="AG204" s="72">
        <v>1.4744748993904879</v>
      </c>
      <c r="AH204" s="72">
        <v>1.4881116130409526</v>
      </c>
      <c r="AI204" s="72">
        <v>2.18726997</v>
      </c>
      <c r="AJ204" s="72">
        <v>0.57322249412507664</v>
      </c>
      <c r="AK204" s="72">
        <v>0</v>
      </c>
      <c r="AL204" s="73">
        <v>0</v>
      </c>
      <c r="AM204" s="60"/>
    </row>
    <row r="205" spans="1:39" ht="15.75" customHeight="1" thickBot="1" x14ac:dyDescent="0.4">
      <c r="A205" s="62" t="s">
        <v>464</v>
      </c>
      <c r="B205" s="63" t="s">
        <v>465</v>
      </c>
      <c r="C205" s="63" t="s">
        <v>474</v>
      </c>
      <c r="D205" s="64" t="s">
        <v>475</v>
      </c>
      <c r="E205" s="75">
        <v>269803</v>
      </c>
      <c r="F205" s="74" t="s">
        <v>62</v>
      </c>
      <c r="G205" s="66" t="str">
        <f t="shared" si="23"/>
        <v>Yes</v>
      </c>
      <c r="H205" s="67">
        <f t="shared" si="25"/>
        <v>3.4840235282780401</v>
      </c>
      <c r="I205" s="68">
        <f t="shared" si="24"/>
        <v>940</v>
      </c>
      <c r="J205" s="69" t="str">
        <f t="shared" si="22"/>
        <v>Wave Money</v>
      </c>
      <c r="K205" s="69" t="str">
        <f t="shared" si="20"/>
        <v>M-Pitesan</v>
      </c>
      <c r="L205" s="69" t="str">
        <f t="shared" si="21"/>
        <v>Mytel Wallet</v>
      </c>
      <c r="M205" s="71" t="s">
        <v>62</v>
      </c>
      <c r="N205" s="56">
        <v>1</v>
      </c>
      <c r="O205" s="71">
        <v>1</v>
      </c>
      <c r="P205" s="71">
        <v>1</v>
      </c>
      <c r="Q205" s="71">
        <v>1</v>
      </c>
      <c r="R205" s="71">
        <v>1</v>
      </c>
      <c r="S205" s="71" t="s">
        <v>62</v>
      </c>
      <c r="T205" s="71">
        <v>1</v>
      </c>
      <c r="U205" s="71">
        <v>1</v>
      </c>
      <c r="V205" s="71" t="s">
        <v>62</v>
      </c>
      <c r="W205" s="71" t="s">
        <v>62</v>
      </c>
      <c r="X205" s="71" t="s">
        <v>62</v>
      </c>
      <c r="Y205" s="71">
        <v>1</v>
      </c>
      <c r="Z205" s="71">
        <v>181</v>
      </c>
      <c r="AA205" s="71">
        <v>216</v>
      </c>
      <c r="AB205" s="71">
        <v>186</v>
      </c>
      <c r="AC205" s="71">
        <v>96</v>
      </c>
      <c r="AD205" s="71">
        <v>252</v>
      </c>
      <c r="AE205" s="71">
        <v>1</v>
      </c>
      <c r="AF205" s="72">
        <v>0</v>
      </c>
      <c r="AG205" s="72">
        <v>0</v>
      </c>
      <c r="AH205" s="72">
        <v>1.8499541403110555</v>
      </c>
      <c r="AI205" s="72">
        <v>1.8601699799999998</v>
      </c>
      <c r="AJ205" s="72">
        <v>5.5661482970312655</v>
      </c>
      <c r="AK205" s="72">
        <v>3.5740378113007884E-2</v>
      </c>
      <c r="AL205" s="73">
        <v>0</v>
      </c>
      <c r="AM205" s="60"/>
    </row>
    <row r="206" spans="1:39" ht="15.75" customHeight="1" thickBot="1" x14ac:dyDescent="0.4">
      <c r="A206" s="62" t="s">
        <v>464</v>
      </c>
      <c r="B206" s="63" t="s">
        <v>465</v>
      </c>
      <c r="C206" s="63" t="s">
        <v>271</v>
      </c>
      <c r="D206" s="64" t="s">
        <v>476</v>
      </c>
      <c r="E206" s="75">
        <v>133226</v>
      </c>
      <c r="F206" s="74" t="s">
        <v>62</v>
      </c>
      <c r="G206" s="66" t="str">
        <f t="shared" si="23"/>
        <v>Yes</v>
      </c>
      <c r="H206" s="67">
        <f t="shared" si="25"/>
        <v>2.4394637683335088</v>
      </c>
      <c r="I206" s="68">
        <f t="shared" si="24"/>
        <v>325</v>
      </c>
      <c r="J206" s="69" t="str">
        <f t="shared" si="22"/>
        <v>Wave Money</v>
      </c>
      <c r="K206" s="69" t="str">
        <f t="shared" si="20"/>
        <v>Mytel Wallet</v>
      </c>
      <c r="L206" s="69" t="str">
        <f t="shared" si="21"/>
        <v>Ongo</v>
      </c>
      <c r="M206" s="71" t="s">
        <v>62</v>
      </c>
      <c r="N206" s="56" t="s">
        <v>62</v>
      </c>
      <c r="O206" s="71" t="s">
        <v>62</v>
      </c>
      <c r="P206" s="71" t="s">
        <v>62</v>
      </c>
      <c r="Q206" s="71">
        <v>1</v>
      </c>
      <c r="R206" s="71" t="s">
        <v>62</v>
      </c>
      <c r="S206" s="71" t="s">
        <v>62</v>
      </c>
      <c r="T206" s="71">
        <v>2</v>
      </c>
      <c r="U206" s="71" t="s">
        <v>62</v>
      </c>
      <c r="V206" s="71" t="s">
        <v>62</v>
      </c>
      <c r="W206" s="71" t="s">
        <v>62</v>
      </c>
      <c r="X206" s="71" t="s">
        <v>62</v>
      </c>
      <c r="Y206" s="71" t="s">
        <v>62</v>
      </c>
      <c r="Z206" s="71" t="s">
        <v>62</v>
      </c>
      <c r="AA206" s="71">
        <v>10</v>
      </c>
      <c r="AB206" s="71">
        <v>56</v>
      </c>
      <c r="AC206" s="71">
        <v>11</v>
      </c>
      <c r="AD206" s="71">
        <v>244</v>
      </c>
      <c r="AE206" s="71">
        <v>1</v>
      </c>
      <c r="AF206" s="72">
        <v>0</v>
      </c>
      <c r="AG206" s="72">
        <v>0</v>
      </c>
      <c r="AH206" s="72">
        <v>7.1145186777787739</v>
      </c>
      <c r="AI206" s="72">
        <v>6.34855E-2</v>
      </c>
      <c r="AJ206" s="72">
        <v>3.2378569737009895</v>
      </c>
      <c r="AK206" s="72">
        <v>0</v>
      </c>
      <c r="AL206" s="73">
        <v>0</v>
      </c>
      <c r="AM206" s="60"/>
    </row>
    <row r="207" spans="1:39" ht="15.75" customHeight="1" thickBot="1" x14ac:dyDescent="0.4">
      <c r="A207" s="62" t="s">
        <v>464</v>
      </c>
      <c r="B207" s="63" t="s">
        <v>465</v>
      </c>
      <c r="C207" s="63" t="s">
        <v>477</v>
      </c>
      <c r="D207" s="64" t="s">
        <v>478</v>
      </c>
      <c r="E207" s="75">
        <v>284922</v>
      </c>
      <c r="F207" s="74" t="s">
        <v>62</v>
      </c>
      <c r="G207" s="66" t="str">
        <f t="shared" si="23"/>
        <v>Yes</v>
      </c>
      <c r="H207" s="67">
        <f t="shared" si="25"/>
        <v>5.4927313440169589</v>
      </c>
      <c r="I207" s="68">
        <f t="shared" si="24"/>
        <v>1565</v>
      </c>
      <c r="J207" s="69" t="str">
        <f t="shared" si="22"/>
        <v>Wave Money</v>
      </c>
      <c r="K207" s="69" t="str">
        <f t="shared" si="20"/>
        <v>M-Pitesan</v>
      </c>
      <c r="L207" s="69" t="str">
        <f t="shared" si="21"/>
        <v>KBZ Pay</v>
      </c>
      <c r="M207" s="71" t="s">
        <v>62</v>
      </c>
      <c r="N207" s="56">
        <v>2</v>
      </c>
      <c r="O207" s="71">
        <v>1</v>
      </c>
      <c r="P207" s="71">
        <v>3</v>
      </c>
      <c r="Q207" s="71" t="s">
        <v>62</v>
      </c>
      <c r="R207" s="71">
        <v>1</v>
      </c>
      <c r="S207" s="71" t="s">
        <v>62</v>
      </c>
      <c r="T207" s="71" t="s">
        <v>62</v>
      </c>
      <c r="U207" s="71" t="s">
        <v>62</v>
      </c>
      <c r="V207" s="71">
        <v>2</v>
      </c>
      <c r="W207" s="71" t="s">
        <v>62</v>
      </c>
      <c r="X207" s="71" t="s">
        <v>62</v>
      </c>
      <c r="Y207" s="71" t="s">
        <v>62</v>
      </c>
      <c r="Z207" s="71">
        <v>275</v>
      </c>
      <c r="AA207" s="71">
        <v>390</v>
      </c>
      <c r="AB207" s="71">
        <v>158</v>
      </c>
      <c r="AC207" s="71">
        <v>80</v>
      </c>
      <c r="AD207" s="71">
        <v>652</v>
      </c>
      <c r="AE207" s="71">
        <v>1</v>
      </c>
      <c r="AF207" s="72">
        <v>0</v>
      </c>
      <c r="AG207" s="72">
        <v>0</v>
      </c>
      <c r="AH207" s="72">
        <v>4.0864691990204216</v>
      </c>
      <c r="AI207" s="72">
        <v>0.75909300000000002</v>
      </c>
      <c r="AJ207" s="72">
        <v>0.39585142364421344</v>
      </c>
      <c r="AK207" s="72">
        <v>0</v>
      </c>
      <c r="AL207" s="73">
        <v>0</v>
      </c>
      <c r="AM207" s="60"/>
    </row>
    <row r="208" spans="1:39" ht="15.75" customHeight="1" thickBot="1" x14ac:dyDescent="0.4">
      <c r="A208" s="62" t="s">
        <v>464</v>
      </c>
      <c r="B208" s="63" t="s">
        <v>465</v>
      </c>
      <c r="C208" s="63" t="s">
        <v>479</v>
      </c>
      <c r="D208" s="64" t="s">
        <v>480</v>
      </c>
      <c r="E208" s="75">
        <v>440949</v>
      </c>
      <c r="F208" s="74" t="s">
        <v>62</v>
      </c>
      <c r="G208" s="66" t="str">
        <f t="shared" si="23"/>
        <v>Yes</v>
      </c>
      <c r="H208" s="67">
        <f t="shared" si="25"/>
        <v>8.1369954348462077</v>
      </c>
      <c r="I208" s="68">
        <f t="shared" si="24"/>
        <v>3588</v>
      </c>
      <c r="J208" s="69" t="str">
        <f t="shared" si="22"/>
        <v>Wave Money</v>
      </c>
      <c r="K208" s="69" t="str">
        <f t="shared" si="20"/>
        <v>M-Pitesan</v>
      </c>
      <c r="L208" s="69" t="str">
        <f t="shared" si="21"/>
        <v>KBZ Pay</v>
      </c>
      <c r="M208" s="71" t="s">
        <v>62</v>
      </c>
      <c r="N208" s="56">
        <v>3</v>
      </c>
      <c r="O208" s="71">
        <v>4</v>
      </c>
      <c r="P208" s="71">
        <v>5</v>
      </c>
      <c r="Q208" s="71" t="s">
        <v>62</v>
      </c>
      <c r="R208" s="71">
        <v>1</v>
      </c>
      <c r="S208" s="71" t="s">
        <v>62</v>
      </c>
      <c r="T208" s="71" t="s">
        <v>62</v>
      </c>
      <c r="U208" s="71" t="s">
        <v>62</v>
      </c>
      <c r="V208" s="71" t="s">
        <v>62</v>
      </c>
      <c r="W208" s="71" t="s">
        <v>62</v>
      </c>
      <c r="X208" s="71" t="s">
        <v>62</v>
      </c>
      <c r="Y208" s="71">
        <v>1</v>
      </c>
      <c r="Z208" s="71">
        <v>813</v>
      </c>
      <c r="AA208" s="71">
        <v>872</v>
      </c>
      <c r="AB208" s="71">
        <v>450</v>
      </c>
      <c r="AC208" s="71">
        <v>155</v>
      </c>
      <c r="AD208" s="71">
        <v>1283</v>
      </c>
      <c r="AE208" s="71">
        <v>1</v>
      </c>
      <c r="AF208" s="72">
        <v>2</v>
      </c>
      <c r="AG208" s="72">
        <v>0</v>
      </c>
      <c r="AH208" s="72">
        <v>6.7643242484789443</v>
      </c>
      <c r="AI208" s="72">
        <v>0.59009500000000004</v>
      </c>
      <c r="AJ208" s="72">
        <v>7.9606881098838382</v>
      </c>
      <c r="AK208" s="72">
        <v>0</v>
      </c>
      <c r="AL208" s="73">
        <v>0</v>
      </c>
      <c r="AM208" s="60"/>
    </row>
    <row r="209" spans="1:39" ht="15.75" customHeight="1" thickBot="1" x14ac:dyDescent="0.4">
      <c r="A209" s="62" t="s">
        <v>464</v>
      </c>
      <c r="B209" s="63" t="s">
        <v>481</v>
      </c>
      <c r="C209" s="63" t="s">
        <v>482</v>
      </c>
      <c r="D209" s="64" t="s">
        <v>483</v>
      </c>
      <c r="E209" s="75">
        <v>214379</v>
      </c>
      <c r="F209" s="74" t="s">
        <v>62</v>
      </c>
      <c r="G209" s="66" t="str">
        <f t="shared" si="23"/>
        <v>Yes</v>
      </c>
      <c r="H209" s="67">
        <f t="shared" si="25"/>
        <v>8.1351251755069303</v>
      </c>
      <c r="I209" s="68">
        <f t="shared" si="24"/>
        <v>1744</v>
      </c>
      <c r="J209" s="69" t="str">
        <f t="shared" si="22"/>
        <v>Wave Money</v>
      </c>
      <c r="K209" s="69" t="str">
        <f t="shared" si="20"/>
        <v>KBZ Pay</v>
      </c>
      <c r="L209" s="69" t="str">
        <f t="shared" si="21"/>
        <v>M-Pitesan</v>
      </c>
      <c r="M209" s="71">
        <v>2</v>
      </c>
      <c r="N209" s="56">
        <v>4</v>
      </c>
      <c r="O209" s="71">
        <v>7</v>
      </c>
      <c r="P209" s="71">
        <v>5</v>
      </c>
      <c r="Q209" s="71" t="s">
        <v>62</v>
      </c>
      <c r="R209" s="71">
        <v>1</v>
      </c>
      <c r="S209" s="71">
        <v>1</v>
      </c>
      <c r="T209" s="71" t="s">
        <v>62</v>
      </c>
      <c r="U209" s="71">
        <v>1</v>
      </c>
      <c r="V209" s="71" t="s">
        <v>62</v>
      </c>
      <c r="W209" s="71" t="s">
        <v>62</v>
      </c>
      <c r="X209" s="71" t="s">
        <v>62</v>
      </c>
      <c r="Y209" s="71" t="s">
        <v>62</v>
      </c>
      <c r="Z209" s="71">
        <v>547</v>
      </c>
      <c r="AA209" s="71">
        <v>254</v>
      </c>
      <c r="AB209" s="71">
        <v>129</v>
      </c>
      <c r="AC209" s="71">
        <v>78</v>
      </c>
      <c r="AD209" s="71">
        <v>714</v>
      </c>
      <c r="AE209" s="71">
        <v>1</v>
      </c>
      <c r="AF209" s="72">
        <v>2</v>
      </c>
      <c r="AG209" s="72">
        <v>0</v>
      </c>
      <c r="AH209" s="72">
        <v>3.8350959983093618</v>
      </c>
      <c r="AI209" s="72">
        <v>1.4385999999999999E-3</v>
      </c>
      <c r="AJ209" s="72">
        <v>1.2501593971448177</v>
      </c>
      <c r="AK209" s="72">
        <v>0</v>
      </c>
      <c r="AL209" s="73">
        <v>0</v>
      </c>
      <c r="AM209" s="60"/>
    </row>
    <row r="210" spans="1:39" ht="15.75" customHeight="1" thickBot="1" x14ac:dyDescent="0.4">
      <c r="A210" s="62" t="s">
        <v>464</v>
      </c>
      <c r="B210" s="63" t="s">
        <v>481</v>
      </c>
      <c r="C210" s="63" t="s">
        <v>484</v>
      </c>
      <c r="D210" s="64" t="s">
        <v>485</v>
      </c>
      <c r="E210" s="75">
        <v>66700</v>
      </c>
      <c r="F210" s="74" t="s">
        <v>62</v>
      </c>
      <c r="G210" s="66" t="str">
        <f t="shared" si="23"/>
        <v>Yes</v>
      </c>
      <c r="H210" s="67">
        <f t="shared" si="25"/>
        <v>11.709145427286357</v>
      </c>
      <c r="I210" s="68">
        <f t="shared" si="24"/>
        <v>781</v>
      </c>
      <c r="J210" s="69" t="str">
        <f t="shared" si="22"/>
        <v>Wave Money</v>
      </c>
      <c r="K210" s="69" t="str">
        <f t="shared" si="20"/>
        <v>M-Pitesan</v>
      </c>
      <c r="L210" s="69" t="str">
        <f t="shared" si="21"/>
        <v>KBZ Pay</v>
      </c>
      <c r="M210" s="71">
        <v>1</v>
      </c>
      <c r="N210" s="56">
        <v>3</v>
      </c>
      <c r="O210" s="71">
        <v>8</v>
      </c>
      <c r="P210" s="71">
        <v>4</v>
      </c>
      <c r="Q210" s="71" t="s">
        <v>62</v>
      </c>
      <c r="R210" s="71">
        <v>1</v>
      </c>
      <c r="S210" s="71" t="s">
        <v>62</v>
      </c>
      <c r="T210" s="71" t="s">
        <v>62</v>
      </c>
      <c r="U210" s="71">
        <v>1</v>
      </c>
      <c r="V210" s="71" t="s">
        <v>62</v>
      </c>
      <c r="W210" s="71" t="s">
        <v>62</v>
      </c>
      <c r="X210" s="71" t="s">
        <v>62</v>
      </c>
      <c r="Y210" s="71" t="s">
        <v>62</v>
      </c>
      <c r="Z210" s="71">
        <v>180</v>
      </c>
      <c r="AA210" s="71">
        <v>181</v>
      </c>
      <c r="AB210" s="71">
        <v>94</v>
      </c>
      <c r="AC210" s="71">
        <v>11</v>
      </c>
      <c r="AD210" s="71">
        <v>296</v>
      </c>
      <c r="AE210" s="71">
        <v>1</v>
      </c>
      <c r="AF210" s="72">
        <v>2</v>
      </c>
      <c r="AG210" s="72">
        <v>0</v>
      </c>
      <c r="AH210" s="72">
        <v>0.52123923309137699</v>
      </c>
      <c r="AI210" s="72">
        <v>1.0691000000000002</v>
      </c>
      <c r="AJ210" s="72">
        <v>5.9994656400478501</v>
      </c>
      <c r="AK210" s="72">
        <v>0</v>
      </c>
      <c r="AL210" s="73">
        <v>0</v>
      </c>
      <c r="AM210" s="60"/>
    </row>
    <row r="211" spans="1:39" ht="15.75" customHeight="1" thickBot="1" x14ac:dyDescent="0.4">
      <c r="A211" s="62" t="s">
        <v>464</v>
      </c>
      <c r="B211" s="63" t="s">
        <v>481</v>
      </c>
      <c r="C211" s="63" t="s">
        <v>486</v>
      </c>
      <c r="D211" s="64" t="s">
        <v>487</v>
      </c>
      <c r="E211" s="75">
        <v>154510</v>
      </c>
      <c r="F211" s="74" t="s">
        <v>62</v>
      </c>
      <c r="G211" s="66" t="str">
        <f t="shared" si="23"/>
        <v>Yes</v>
      </c>
      <c r="H211" s="67">
        <f t="shared" si="25"/>
        <v>9.0673742799818768</v>
      </c>
      <c r="I211" s="68">
        <f t="shared" si="24"/>
        <v>1401</v>
      </c>
      <c r="J211" s="69" t="str">
        <f t="shared" si="22"/>
        <v>Wave Money</v>
      </c>
      <c r="K211" s="69" t="str">
        <f t="shared" ref="K211:K231" si="26">INDEX($M$3:$AE$3,MATCH(LARGE($M211:$AE211,2),$M211:$AE211,0))</f>
        <v>KBZ Pay</v>
      </c>
      <c r="L211" s="69" t="str">
        <f t="shared" ref="L211:L231" si="27">INDEX($M$3:$AE$3,MATCH(LARGE($M211:$AE211,3),$M211:$AE211,0))</f>
        <v>M-Pitesan</v>
      </c>
      <c r="M211" s="71">
        <v>1</v>
      </c>
      <c r="N211" s="56">
        <v>7</v>
      </c>
      <c r="O211" s="71">
        <v>12</v>
      </c>
      <c r="P211" s="71">
        <v>5</v>
      </c>
      <c r="Q211" s="71" t="s">
        <v>62</v>
      </c>
      <c r="R211" s="71">
        <v>2</v>
      </c>
      <c r="S211" s="71" t="s">
        <v>62</v>
      </c>
      <c r="T211" s="71" t="s">
        <v>62</v>
      </c>
      <c r="U211" s="71" t="s">
        <v>62</v>
      </c>
      <c r="V211" s="71" t="s">
        <v>62</v>
      </c>
      <c r="W211" s="71" t="s">
        <v>62</v>
      </c>
      <c r="X211" s="71" t="s">
        <v>62</v>
      </c>
      <c r="Y211" s="71" t="s">
        <v>62</v>
      </c>
      <c r="Z211" s="71">
        <v>447</v>
      </c>
      <c r="AA211" s="71">
        <v>196</v>
      </c>
      <c r="AB211" s="71">
        <v>116</v>
      </c>
      <c r="AC211" s="71">
        <v>45</v>
      </c>
      <c r="AD211" s="71">
        <v>569</v>
      </c>
      <c r="AE211" s="71">
        <v>1</v>
      </c>
      <c r="AF211" s="72">
        <v>2</v>
      </c>
      <c r="AG211" s="72">
        <v>0</v>
      </c>
      <c r="AH211" s="72">
        <v>4.7796923302535292</v>
      </c>
      <c r="AI211" s="72">
        <v>2.2970100000000004E-3</v>
      </c>
      <c r="AJ211" s="72">
        <v>3.6385054923701898</v>
      </c>
      <c r="AK211" s="72">
        <v>0</v>
      </c>
      <c r="AL211" s="73">
        <v>0</v>
      </c>
      <c r="AM211" s="60"/>
    </row>
    <row r="212" spans="1:39" ht="15.75" customHeight="1" thickBot="1" x14ac:dyDescent="0.4">
      <c r="A212" s="62" t="s">
        <v>464</v>
      </c>
      <c r="B212" s="63" t="s">
        <v>481</v>
      </c>
      <c r="C212" s="63" t="s">
        <v>488</v>
      </c>
      <c r="D212" s="64" t="s">
        <v>489</v>
      </c>
      <c r="E212" s="75">
        <v>289928</v>
      </c>
      <c r="F212" s="74" t="s">
        <v>62</v>
      </c>
      <c r="G212" s="66" t="str">
        <f t="shared" si="23"/>
        <v>Yes</v>
      </c>
      <c r="H212" s="67">
        <f t="shared" si="25"/>
        <v>7.3604481112552085</v>
      </c>
      <c r="I212" s="68">
        <f t="shared" si="24"/>
        <v>2134</v>
      </c>
      <c r="J212" s="69" t="str">
        <f t="shared" ref="J212:J231" si="28">INDEX($M$3:$AE$3,MATCH(LARGE($M212:$AE212,1),$M212:$AE212,0))</f>
        <v>KBZ Pay</v>
      </c>
      <c r="K212" s="69" t="str">
        <f t="shared" si="26"/>
        <v>Wave Money</v>
      </c>
      <c r="L212" s="69" t="str">
        <f t="shared" si="27"/>
        <v>M-Pitesan</v>
      </c>
      <c r="M212" s="71">
        <v>1</v>
      </c>
      <c r="N212" s="56">
        <v>4</v>
      </c>
      <c r="O212" s="71">
        <v>9</v>
      </c>
      <c r="P212" s="71">
        <v>5</v>
      </c>
      <c r="Q212" s="71" t="s">
        <v>62</v>
      </c>
      <c r="R212" s="71">
        <v>2</v>
      </c>
      <c r="S212" s="71">
        <v>1</v>
      </c>
      <c r="T212" s="71" t="s">
        <v>62</v>
      </c>
      <c r="U212" s="71">
        <v>1</v>
      </c>
      <c r="V212" s="71" t="s">
        <v>62</v>
      </c>
      <c r="W212" s="71" t="s">
        <v>62</v>
      </c>
      <c r="X212" s="71" t="s">
        <v>62</v>
      </c>
      <c r="Y212" s="71" t="s">
        <v>62</v>
      </c>
      <c r="Z212" s="71">
        <v>653</v>
      </c>
      <c r="AA212" s="71">
        <v>475</v>
      </c>
      <c r="AB212" s="71">
        <v>445</v>
      </c>
      <c r="AC212" s="71">
        <v>31</v>
      </c>
      <c r="AD212" s="71">
        <v>506</v>
      </c>
      <c r="AE212" s="71">
        <v>1</v>
      </c>
      <c r="AF212" s="72">
        <v>2</v>
      </c>
      <c r="AG212" s="72">
        <v>0</v>
      </c>
      <c r="AH212" s="72">
        <v>4.9705171610568559</v>
      </c>
      <c r="AI212" s="72">
        <v>10</v>
      </c>
      <c r="AJ212" s="72">
        <v>0.24950966402118008</v>
      </c>
      <c r="AK212" s="72">
        <v>0</v>
      </c>
      <c r="AL212" s="73">
        <v>0</v>
      </c>
      <c r="AM212" s="60"/>
    </row>
    <row r="213" spans="1:39" ht="15.75" customHeight="1" thickBot="1" x14ac:dyDescent="0.4">
      <c r="A213" s="62" t="s">
        <v>464</v>
      </c>
      <c r="B213" s="63" t="s">
        <v>481</v>
      </c>
      <c r="C213" s="63" t="s">
        <v>490</v>
      </c>
      <c r="D213" s="64" t="s">
        <v>491</v>
      </c>
      <c r="E213" s="75">
        <v>215696</v>
      </c>
      <c r="F213" s="74" t="s">
        <v>62</v>
      </c>
      <c r="G213" s="66" t="str">
        <f t="shared" si="23"/>
        <v>Yes</v>
      </c>
      <c r="H213" s="67">
        <f t="shared" si="25"/>
        <v>6.6667902974556785</v>
      </c>
      <c r="I213" s="68">
        <f t="shared" si="24"/>
        <v>1438</v>
      </c>
      <c r="J213" s="69" t="str">
        <f t="shared" si="28"/>
        <v>M-Pitesan</v>
      </c>
      <c r="K213" s="69" t="str">
        <f t="shared" si="26"/>
        <v>Wave Money</v>
      </c>
      <c r="L213" s="69" t="str">
        <f t="shared" si="27"/>
        <v>KBZ Pay</v>
      </c>
      <c r="M213" s="71">
        <v>1</v>
      </c>
      <c r="N213" s="56">
        <v>1</v>
      </c>
      <c r="O213" s="71">
        <v>5</v>
      </c>
      <c r="P213" s="71">
        <v>2</v>
      </c>
      <c r="Q213" s="71" t="s">
        <v>62</v>
      </c>
      <c r="R213" s="71">
        <v>2</v>
      </c>
      <c r="S213" s="71">
        <v>1</v>
      </c>
      <c r="T213" s="71" t="s">
        <v>62</v>
      </c>
      <c r="U213" s="71" t="s">
        <v>62</v>
      </c>
      <c r="V213" s="71" t="s">
        <v>62</v>
      </c>
      <c r="W213" s="71" t="s">
        <v>62</v>
      </c>
      <c r="X213" s="71" t="s">
        <v>62</v>
      </c>
      <c r="Y213" s="71" t="s">
        <v>62</v>
      </c>
      <c r="Z213" s="71">
        <v>273</v>
      </c>
      <c r="AA213" s="71">
        <v>611</v>
      </c>
      <c r="AB213" s="71">
        <v>167</v>
      </c>
      <c r="AC213" s="71">
        <v>64</v>
      </c>
      <c r="AD213" s="71">
        <v>310</v>
      </c>
      <c r="AE213" s="71">
        <v>1</v>
      </c>
      <c r="AF213" s="72">
        <v>2</v>
      </c>
      <c r="AG213" s="72">
        <v>0</v>
      </c>
      <c r="AH213" s="72">
        <v>5.7223296883017305</v>
      </c>
      <c r="AI213" s="72">
        <v>0.12029399999999998</v>
      </c>
      <c r="AJ213" s="72">
        <v>1.2501593971448177</v>
      </c>
      <c r="AK213" s="72">
        <v>0</v>
      </c>
      <c r="AL213" s="73">
        <v>9.4</v>
      </c>
      <c r="AM213" s="60"/>
    </row>
    <row r="214" spans="1:39" ht="15.75" customHeight="1" thickBot="1" x14ac:dyDescent="0.4">
      <c r="A214" s="62" t="s">
        <v>464</v>
      </c>
      <c r="B214" s="63" t="s">
        <v>481</v>
      </c>
      <c r="C214" s="63" t="s">
        <v>492</v>
      </c>
      <c r="D214" s="64" t="s">
        <v>493</v>
      </c>
      <c r="E214" s="75">
        <v>75832</v>
      </c>
      <c r="F214" s="74" t="s">
        <v>62</v>
      </c>
      <c r="G214" s="66" t="str">
        <f t="shared" si="23"/>
        <v>Yes</v>
      </c>
      <c r="H214" s="67">
        <f t="shared" si="25"/>
        <v>10.971621479058973</v>
      </c>
      <c r="I214" s="68">
        <f t="shared" si="24"/>
        <v>832</v>
      </c>
      <c r="J214" s="69" t="str">
        <f t="shared" si="28"/>
        <v>M-Pitesan</v>
      </c>
      <c r="K214" s="69" t="str">
        <f t="shared" si="26"/>
        <v>KBZ Pay</v>
      </c>
      <c r="L214" s="69" t="str">
        <f t="shared" si="27"/>
        <v>Wave Money</v>
      </c>
      <c r="M214" s="71" t="s">
        <v>62</v>
      </c>
      <c r="N214" s="56">
        <v>2</v>
      </c>
      <c r="O214" s="71">
        <v>2</v>
      </c>
      <c r="P214" s="71">
        <v>2</v>
      </c>
      <c r="Q214" s="71" t="s">
        <v>62</v>
      </c>
      <c r="R214" s="71" t="s">
        <v>62</v>
      </c>
      <c r="S214" s="71" t="s">
        <v>62</v>
      </c>
      <c r="T214" s="71" t="s">
        <v>62</v>
      </c>
      <c r="U214" s="71" t="s">
        <v>62</v>
      </c>
      <c r="V214" s="71" t="s">
        <v>62</v>
      </c>
      <c r="W214" s="71" t="s">
        <v>62</v>
      </c>
      <c r="X214" s="71" t="s">
        <v>62</v>
      </c>
      <c r="Y214" s="71" t="s">
        <v>62</v>
      </c>
      <c r="Z214" s="71">
        <v>305</v>
      </c>
      <c r="AA214" s="71">
        <v>315</v>
      </c>
      <c r="AB214" s="71">
        <v>63</v>
      </c>
      <c r="AC214" s="71">
        <v>32</v>
      </c>
      <c r="AD214" s="71">
        <v>110</v>
      </c>
      <c r="AE214" s="71">
        <v>1</v>
      </c>
      <c r="AF214" s="72">
        <v>2</v>
      </c>
      <c r="AG214" s="72">
        <v>0</v>
      </c>
      <c r="AH214" s="72">
        <v>5.3261864647920678</v>
      </c>
      <c r="AI214" s="72">
        <v>0.51990299000000006</v>
      </c>
      <c r="AJ214" s="72">
        <v>0.30349216373274712</v>
      </c>
      <c r="AK214" s="72">
        <v>0</v>
      </c>
      <c r="AL214" s="73">
        <v>0</v>
      </c>
      <c r="AM214" s="60"/>
    </row>
    <row r="215" spans="1:39" ht="15.75" customHeight="1" thickBot="1" x14ac:dyDescent="0.4">
      <c r="A215" s="62" t="s">
        <v>464</v>
      </c>
      <c r="B215" s="63" t="s">
        <v>481</v>
      </c>
      <c r="C215" s="63" t="s">
        <v>494</v>
      </c>
      <c r="D215" s="64" t="s">
        <v>495</v>
      </c>
      <c r="E215" s="75">
        <v>164985</v>
      </c>
      <c r="F215" s="74" t="s">
        <v>62</v>
      </c>
      <c r="G215" s="66" t="str">
        <f t="shared" si="23"/>
        <v>Yes</v>
      </c>
      <c r="H215" s="67">
        <f t="shared" si="25"/>
        <v>10.825226535745674</v>
      </c>
      <c r="I215" s="68">
        <f t="shared" si="24"/>
        <v>1786</v>
      </c>
      <c r="J215" s="69" t="str">
        <f t="shared" si="28"/>
        <v>Wave Money</v>
      </c>
      <c r="K215" s="69" t="str">
        <f t="shared" si="26"/>
        <v>KBZ Pay</v>
      </c>
      <c r="L215" s="69" t="str">
        <f t="shared" si="27"/>
        <v>M-Pitesan</v>
      </c>
      <c r="M215" s="71" t="s">
        <v>62</v>
      </c>
      <c r="N215" s="56">
        <v>10</v>
      </c>
      <c r="O215" s="71">
        <v>4</v>
      </c>
      <c r="P215" s="71">
        <v>4</v>
      </c>
      <c r="Q215" s="71" t="s">
        <v>62</v>
      </c>
      <c r="R215" s="71">
        <v>1</v>
      </c>
      <c r="S215" s="71">
        <v>1</v>
      </c>
      <c r="T215" s="71" t="s">
        <v>62</v>
      </c>
      <c r="U215" s="71">
        <v>1</v>
      </c>
      <c r="V215" s="71" t="s">
        <v>62</v>
      </c>
      <c r="W215" s="71" t="s">
        <v>62</v>
      </c>
      <c r="X215" s="71" t="s">
        <v>62</v>
      </c>
      <c r="Y215" s="71" t="s">
        <v>62</v>
      </c>
      <c r="Z215" s="71">
        <v>523</v>
      </c>
      <c r="AA215" s="71">
        <v>285</v>
      </c>
      <c r="AB215" s="71">
        <v>149</v>
      </c>
      <c r="AC215" s="71">
        <v>59</v>
      </c>
      <c r="AD215" s="71">
        <v>748</v>
      </c>
      <c r="AE215" s="71">
        <v>1</v>
      </c>
      <c r="AF215" s="72">
        <v>2</v>
      </c>
      <c r="AG215" s="72">
        <v>0</v>
      </c>
      <c r="AH215" s="72">
        <v>1.783366741545507</v>
      </c>
      <c r="AI215" s="72">
        <v>0.32454499999999997</v>
      </c>
      <c r="AJ215" s="72">
        <v>5.9994656400478501</v>
      </c>
      <c r="AK215" s="72">
        <v>0</v>
      </c>
      <c r="AL215" s="73">
        <v>0</v>
      </c>
      <c r="AM215" s="60"/>
    </row>
    <row r="216" spans="1:39" ht="15.75" customHeight="1" thickBot="1" x14ac:dyDescent="0.4">
      <c r="A216" s="62" t="s">
        <v>464</v>
      </c>
      <c r="B216" s="63" t="s">
        <v>481</v>
      </c>
      <c r="C216" s="63" t="s">
        <v>496</v>
      </c>
      <c r="D216" s="64" t="s">
        <v>497</v>
      </c>
      <c r="E216" s="75">
        <v>44869</v>
      </c>
      <c r="F216" s="74" t="s">
        <v>62</v>
      </c>
      <c r="G216" s="66" t="str">
        <f t="shared" si="23"/>
        <v>Yes</v>
      </c>
      <c r="H216" s="67">
        <f t="shared" si="25"/>
        <v>13.505984087008848</v>
      </c>
      <c r="I216" s="68">
        <f t="shared" si="24"/>
        <v>606</v>
      </c>
      <c r="J216" s="69" t="str">
        <f t="shared" si="28"/>
        <v>M-Pitesan</v>
      </c>
      <c r="K216" s="69" t="str">
        <f t="shared" si="26"/>
        <v>KBZ Pay</v>
      </c>
      <c r="L216" s="69" t="str">
        <f t="shared" si="27"/>
        <v>Wave Money</v>
      </c>
      <c r="M216" s="71" t="s">
        <v>62</v>
      </c>
      <c r="N216" s="56">
        <v>5</v>
      </c>
      <c r="O216" s="71">
        <v>5</v>
      </c>
      <c r="P216" s="71">
        <v>3</v>
      </c>
      <c r="Q216" s="71" t="s">
        <v>62</v>
      </c>
      <c r="R216" s="71" t="s">
        <v>62</v>
      </c>
      <c r="S216" s="71" t="s">
        <v>62</v>
      </c>
      <c r="T216" s="71" t="s">
        <v>62</v>
      </c>
      <c r="U216" s="71" t="s">
        <v>62</v>
      </c>
      <c r="V216" s="71" t="s">
        <v>62</v>
      </c>
      <c r="W216" s="71" t="s">
        <v>62</v>
      </c>
      <c r="X216" s="71" t="s">
        <v>62</v>
      </c>
      <c r="Y216" s="71" t="s">
        <v>62</v>
      </c>
      <c r="Z216" s="71">
        <v>188</v>
      </c>
      <c r="AA216" s="71">
        <v>202</v>
      </c>
      <c r="AB216" s="71">
        <v>65</v>
      </c>
      <c r="AC216" s="71">
        <v>11</v>
      </c>
      <c r="AD216" s="71">
        <v>126</v>
      </c>
      <c r="AE216" s="71">
        <v>1</v>
      </c>
      <c r="AF216" s="72">
        <v>2</v>
      </c>
      <c r="AG216" s="72">
        <v>0</v>
      </c>
      <c r="AH216" s="72">
        <v>2.2709765201720638</v>
      </c>
      <c r="AI216" s="72">
        <v>1.51568003</v>
      </c>
      <c r="AJ216" s="72">
        <v>-1.2144544367056708E-4</v>
      </c>
      <c r="AK216" s="72">
        <v>0</v>
      </c>
      <c r="AL216" s="73">
        <v>0</v>
      </c>
      <c r="AM216" s="60"/>
    </row>
    <row r="217" spans="1:39" ht="15.75" customHeight="1" thickBot="1" x14ac:dyDescent="0.4">
      <c r="A217" s="62" t="s">
        <v>464</v>
      </c>
      <c r="B217" s="63" t="s">
        <v>481</v>
      </c>
      <c r="C217" s="63" t="s">
        <v>498</v>
      </c>
      <c r="D217" s="64" t="s">
        <v>499</v>
      </c>
      <c r="E217" s="75">
        <v>39406</v>
      </c>
      <c r="F217" s="74" t="s">
        <v>62</v>
      </c>
      <c r="G217" s="66" t="str">
        <f t="shared" si="23"/>
        <v>Yes</v>
      </c>
      <c r="H217" s="67">
        <f t="shared" si="25"/>
        <v>18.626605085519969</v>
      </c>
      <c r="I217" s="68">
        <f t="shared" si="24"/>
        <v>734</v>
      </c>
      <c r="J217" s="69" t="str">
        <f t="shared" si="28"/>
        <v>Wave Money</v>
      </c>
      <c r="K217" s="69" t="str">
        <f t="shared" si="26"/>
        <v>M-Pitesan</v>
      </c>
      <c r="L217" s="69" t="str">
        <f t="shared" si="27"/>
        <v>KBZ Pay</v>
      </c>
      <c r="M217" s="71" t="s">
        <v>62</v>
      </c>
      <c r="N217" s="56">
        <v>2</v>
      </c>
      <c r="O217" s="71">
        <v>4</v>
      </c>
      <c r="P217" s="71">
        <v>2</v>
      </c>
      <c r="Q217" s="71" t="s">
        <v>62</v>
      </c>
      <c r="R217" s="71">
        <v>2</v>
      </c>
      <c r="S217" s="71" t="s">
        <v>62</v>
      </c>
      <c r="T217" s="71" t="s">
        <v>62</v>
      </c>
      <c r="U217" s="71" t="s">
        <v>62</v>
      </c>
      <c r="V217" s="71" t="s">
        <v>62</v>
      </c>
      <c r="W217" s="71" t="s">
        <v>62</v>
      </c>
      <c r="X217" s="71" t="s">
        <v>62</v>
      </c>
      <c r="Y217" s="71" t="s">
        <v>62</v>
      </c>
      <c r="Z217" s="71">
        <v>108</v>
      </c>
      <c r="AA217" s="71">
        <v>251</v>
      </c>
      <c r="AB217" s="71">
        <v>68</v>
      </c>
      <c r="AC217" s="71">
        <v>2</v>
      </c>
      <c r="AD217" s="71">
        <v>294</v>
      </c>
      <c r="AE217" s="71">
        <v>1</v>
      </c>
      <c r="AF217" s="72">
        <v>2</v>
      </c>
      <c r="AG217" s="72">
        <v>0</v>
      </c>
      <c r="AH217" s="72">
        <v>2.6754392768817841</v>
      </c>
      <c r="AI217" s="72">
        <v>0.62182698000000003</v>
      </c>
      <c r="AJ217" s="72">
        <v>1.2077749373037896</v>
      </c>
      <c r="AK217" s="72">
        <v>0</v>
      </c>
      <c r="AL217" s="73">
        <v>0</v>
      </c>
      <c r="AM217" s="60"/>
    </row>
    <row r="218" spans="1:39" ht="15.75" customHeight="1" thickBot="1" x14ac:dyDescent="0.4">
      <c r="A218" s="62" t="s">
        <v>464</v>
      </c>
      <c r="B218" s="63" t="s">
        <v>481</v>
      </c>
      <c r="C218" s="63" t="s">
        <v>500</v>
      </c>
      <c r="D218" s="64" t="s">
        <v>501</v>
      </c>
      <c r="E218" s="75">
        <v>325886</v>
      </c>
      <c r="F218" s="74" t="s">
        <v>62</v>
      </c>
      <c r="G218" s="66" t="str">
        <f t="shared" si="23"/>
        <v>Yes</v>
      </c>
      <c r="H218" s="67">
        <f t="shared" si="25"/>
        <v>5.6676261023793595</v>
      </c>
      <c r="I218" s="68">
        <f t="shared" si="24"/>
        <v>1847</v>
      </c>
      <c r="J218" s="69" t="str">
        <f t="shared" si="28"/>
        <v>Wave Money</v>
      </c>
      <c r="K218" s="69" t="str">
        <f t="shared" si="26"/>
        <v>KBZ Pay</v>
      </c>
      <c r="L218" s="69" t="str">
        <f t="shared" si="27"/>
        <v>M-Pitesan</v>
      </c>
      <c r="M218" s="71" t="s">
        <v>62</v>
      </c>
      <c r="N218" s="56">
        <v>1</v>
      </c>
      <c r="O218" s="71">
        <v>3</v>
      </c>
      <c r="P218" s="71">
        <v>2</v>
      </c>
      <c r="Q218" s="71" t="s">
        <v>62</v>
      </c>
      <c r="R218" s="71">
        <v>1</v>
      </c>
      <c r="S218" s="71">
        <v>2</v>
      </c>
      <c r="T218" s="71" t="s">
        <v>62</v>
      </c>
      <c r="U218" s="71" t="s">
        <v>62</v>
      </c>
      <c r="V218" s="71" t="s">
        <v>62</v>
      </c>
      <c r="W218" s="71" t="s">
        <v>62</v>
      </c>
      <c r="X218" s="71" t="s">
        <v>62</v>
      </c>
      <c r="Y218" s="71">
        <v>1</v>
      </c>
      <c r="Z218" s="71">
        <v>533</v>
      </c>
      <c r="AA218" s="71">
        <v>260</v>
      </c>
      <c r="AB218" s="71">
        <v>204</v>
      </c>
      <c r="AC218" s="71">
        <v>59</v>
      </c>
      <c r="AD218" s="71">
        <v>780</v>
      </c>
      <c r="AE218" s="71">
        <v>1</v>
      </c>
      <c r="AF218" s="72">
        <v>2</v>
      </c>
      <c r="AG218" s="72">
        <v>1.1158190870559239</v>
      </c>
      <c r="AH218" s="72">
        <v>5.6471535618139059</v>
      </c>
      <c r="AI218" s="72">
        <v>10</v>
      </c>
      <c r="AJ218" s="72">
        <v>0.28825076055209098</v>
      </c>
      <c r="AK218" s="72">
        <v>0</v>
      </c>
      <c r="AL218" s="73">
        <v>0</v>
      </c>
      <c r="AM218" s="60"/>
    </row>
    <row r="219" spans="1:39" ht="15.75" customHeight="1" thickBot="1" x14ac:dyDescent="0.4">
      <c r="A219" s="62" t="s">
        <v>464</v>
      </c>
      <c r="B219" s="63" t="s">
        <v>481</v>
      </c>
      <c r="C219" s="63" t="s">
        <v>502</v>
      </c>
      <c r="D219" s="64" t="s">
        <v>503</v>
      </c>
      <c r="E219" s="75">
        <v>198743</v>
      </c>
      <c r="F219" s="74" t="s">
        <v>62</v>
      </c>
      <c r="G219" s="66" t="str">
        <f t="shared" si="23"/>
        <v>Yes</v>
      </c>
      <c r="H219" s="67">
        <f t="shared" si="25"/>
        <v>14.174084118685942</v>
      </c>
      <c r="I219" s="68">
        <f t="shared" si="24"/>
        <v>2817</v>
      </c>
      <c r="J219" s="69" t="str">
        <f t="shared" si="28"/>
        <v>KBZ Pay</v>
      </c>
      <c r="K219" s="69" t="str">
        <f t="shared" si="26"/>
        <v>Wave Money</v>
      </c>
      <c r="L219" s="69" t="str">
        <f t="shared" si="27"/>
        <v>M-Pitesan</v>
      </c>
      <c r="M219" s="71" t="s">
        <v>62</v>
      </c>
      <c r="N219" s="56">
        <v>3</v>
      </c>
      <c r="O219" s="71">
        <v>3</v>
      </c>
      <c r="P219" s="71">
        <v>3</v>
      </c>
      <c r="Q219" s="71" t="s">
        <v>62</v>
      </c>
      <c r="R219" s="71">
        <v>1</v>
      </c>
      <c r="S219" s="71">
        <v>1</v>
      </c>
      <c r="T219" s="71" t="s">
        <v>62</v>
      </c>
      <c r="U219" s="71">
        <v>1</v>
      </c>
      <c r="V219" s="71" t="s">
        <v>62</v>
      </c>
      <c r="W219" s="71" t="s">
        <v>62</v>
      </c>
      <c r="X219" s="71" t="s">
        <v>62</v>
      </c>
      <c r="Y219" s="71">
        <v>1</v>
      </c>
      <c r="Z219" s="71">
        <v>1213</v>
      </c>
      <c r="AA219" s="71">
        <v>303</v>
      </c>
      <c r="AB219" s="71">
        <v>210</v>
      </c>
      <c r="AC219" s="71">
        <v>51</v>
      </c>
      <c r="AD219" s="71">
        <v>1026</v>
      </c>
      <c r="AE219" s="71">
        <v>1</v>
      </c>
      <c r="AF219" s="72">
        <v>2</v>
      </c>
      <c r="AG219" s="72">
        <v>0</v>
      </c>
      <c r="AH219" s="72">
        <v>5.2914571507539252</v>
      </c>
      <c r="AI219" s="72">
        <v>10</v>
      </c>
      <c r="AJ219" s="72">
        <v>0.19321970087987222</v>
      </c>
      <c r="AK219" s="72">
        <v>0</v>
      </c>
      <c r="AL219" s="73">
        <v>0</v>
      </c>
      <c r="AM219" s="60"/>
    </row>
    <row r="220" spans="1:39" ht="15.75" customHeight="1" thickBot="1" x14ac:dyDescent="0.4">
      <c r="A220" s="62" t="s">
        <v>464</v>
      </c>
      <c r="B220" s="63" t="s">
        <v>481</v>
      </c>
      <c r="C220" s="63" t="s">
        <v>504</v>
      </c>
      <c r="D220" s="64" t="s">
        <v>505</v>
      </c>
      <c r="E220" s="75">
        <v>172277</v>
      </c>
      <c r="F220" s="74" t="s">
        <v>62</v>
      </c>
      <c r="G220" s="66" t="str">
        <f t="shared" si="23"/>
        <v>Yes</v>
      </c>
      <c r="H220" s="67">
        <f t="shared" si="25"/>
        <v>3.4421309867248673</v>
      </c>
      <c r="I220" s="68">
        <f t="shared" si="24"/>
        <v>593</v>
      </c>
      <c r="J220" s="69" t="str">
        <f t="shared" si="28"/>
        <v>Wave Money</v>
      </c>
      <c r="K220" s="69" t="str">
        <f t="shared" si="26"/>
        <v>Mytel Wallet</v>
      </c>
      <c r="L220" s="69" t="str">
        <f t="shared" si="27"/>
        <v>M-Pitesan</v>
      </c>
      <c r="M220" s="71" t="s">
        <v>62</v>
      </c>
      <c r="N220" s="56" t="s">
        <v>62</v>
      </c>
      <c r="O220" s="71" t="s">
        <v>62</v>
      </c>
      <c r="P220" s="71" t="s">
        <v>62</v>
      </c>
      <c r="Q220" s="71" t="s">
        <v>62</v>
      </c>
      <c r="R220" s="71" t="s">
        <v>62</v>
      </c>
      <c r="S220" s="71">
        <v>1</v>
      </c>
      <c r="T220" s="71" t="s">
        <v>62</v>
      </c>
      <c r="U220" s="71">
        <v>1</v>
      </c>
      <c r="V220" s="71" t="s">
        <v>62</v>
      </c>
      <c r="W220" s="71" t="s">
        <v>62</v>
      </c>
      <c r="X220" s="71" t="s">
        <v>62</v>
      </c>
      <c r="Y220" s="71" t="s">
        <v>62</v>
      </c>
      <c r="Z220" s="71" t="s">
        <v>62</v>
      </c>
      <c r="AA220" s="71">
        <v>122</v>
      </c>
      <c r="AB220" s="71">
        <v>175</v>
      </c>
      <c r="AC220" s="71">
        <v>18</v>
      </c>
      <c r="AD220" s="71">
        <v>275</v>
      </c>
      <c r="AE220" s="71">
        <v>1</v>
      </c>
      <c r="AF220" s="72">
        <v>2</v>
      </c>
      <c r="AG220" s="72">
        <v>3.514830475709207</v>
      </c>
      <c r="AH220" s="72">
        <v>5.4062201702007195</v>
      </c>
      <c r="AI220" s="72">
        <v>10</v>
      </c>
      <c r="AJ220" s="72">
        <v>0.19321970087987222</v>
      </c>
      <c r="AK220" s="72">
        <v>0</v>
      </c>
      <c r="AL220" s="73">
        <v>0</v>
      </c>
      <c r="AM220" s="60"/>
    </row>
    <row r="221" spans="1:39" ht="15.75" customHeight="1" thickBot="1" x14ac:dyDescent="0.4">
      <c r="A221" s="62" t="s">
        <v>464</v>
      </c>
      <c r="B221" s="63" t="s">
        <v>481</v>
      </c>
      <c r="C221" s="63" t="s">
        <v>506</v>
      </c>
      <c r="D221" s="64" t="s">
        <v>507</v>
      </c>
      <c r="E221" s="75">
        <v>187891</v>
      </c>
      <c r="F221" s="74" t="s">
        <v>62</v>
      </c>
      <c r="G221" s="66" t="str">
        <f t="shared" si="23"/>
        <v>Yes</v>
      </c>
      <c r="H221" s="67">
        <f t="shared" si="25"/>
        <v>2.3258165638588331</v>
      </c>
      <c r="I221" s="68">
        <f t="shared" si="24"/>
        <v>437</v>
      </c>
      <c r="J221" s="69" t="str">
        <f t="shared" si="28"/>
        <v>M-Pitesan</v>
      </c>
      <c r="K221" s="69" t="str">
        <f t="shared" si="26"/>
        <v>Wave Money</v>
      </c>
      <c r="L221" s="69" t="str">
        <f t="shared" si="27"/>
        <v>Mytel Wallet</v>
      </c>
      <c r="M221" s="71" t="s">
        <v>62</v>
      </c>
      <c r="N221" s="56" t="s">
        <v>62</v>
      </c>
      <c r="O221" s="71" t="s">
        <v>62</v>
      </c>
      <c r="P221" s="71" t="s">
        <v>62</v>
      </c>
      <c r="Q221" s="71" t="s">
        <v>62</v>
      </c>
      <c r="R221" s="71" t="s">
        <v>62</v>
      </c>
      <c r="S221" s="71" t="s">
        <v>62</v>
      </c>
      <c r="T221" s="71" t="s">
        <v>62</v>
      </c>
      <c r="U221" s="71" t="s">
        <v>62</v>
      </c>
      <c r="V221" s="71" t="s">
        <v>62</v>
      </c>
      <c r="W221" s="71" t="s">
        <v>62</v>
      </c>
      <c r="X221" s="71" t="s">
        <v>62</v>
      </c>
      <c r="Y221" s="71" t="s">
        <v>62</v>
      </c>
      <c r="Z221" s="71" t="s">
        <v>62</v>
      </c>
      <c r="AA221" s="71">
        <v>200</v>
      </c>
      <c r="AB221" s="71">
        <v>85</v>
      </c>
      <c r="AC221" s="71">
        <v>23</v>
      </c>
      <c r="AD221" s="71">
        <v>128</v>
      </c>
      <c r="AE221" s="71">
        <v>1</v>
      </c>
      <c r="AF221" s="72">
        <v>2</v>
      </c>
      <c r="AG221" s="72">
        <v>3.0899607805173153</v>
      </c>
      <c r="AH221" s="72">
        <v>7.1940961212853649</v>
      </c>
      <c r="AI221" s="72">
        <v>6.6866500900000005</v>
      </c>
      <c r="AJ221" s="72">
        <v>3.5219178664464457E-3</v>
      </c>
      <c r="AK221" s="72">
        <v>0</v>
      </c>
      <c r="AL221" s="73">
        <v>0</v>
      </c>
      <c r="AM221" s="60"/>
    </row>
    <row r="222" spans="1:39" ht="15.75" customHeight="1" thickBot="1" x14ac:dyDescent="0.4">
      <c r="A222" s="62" t="s">
        <v>464</v>
      </c>
      <c r="B222" s="63" t="s">
        <v>481</v>
      </c>
      <c r="C222" s="63" t="s">
        <v>508</v>
      </c>
      <c r="D222" s="64" t="s">
        <v>509</v>
      </c>
      <c r="E222" s="75">
        <v>131634</v>
      </c>
      <c r="F222" s="74" t="s">
        <v>62</v>
      </c>
      <c r="G222" s="66" t="str">
        <f t="shared" si="23"/>
        <v>Yes</v>
      </c>
      <c r="H222" s="67">
        <f t="shared" si="25"/>
        <v>8.090614886731391</v>
      </c>
      <c r="I222" s="68">
        <f t="shared" si="24"/>
        <v>1065</v>
      </c>
      <c r="J222" s="69" t="str">
        <f t="shared" si="28"/>
        <v>KBZ Pay</v>
      </c>
      <c r="K222" s="69" t="str">
        <f t="shared" si="26"/>
        <v>Wave Money</v>
      </c>
      <c r="L222" s="69" t="str">
        <f t="shared" si="27"/>
        <v>M-Pitesan</v>
      </c>
      <c r="M222" s="71">
        <v>1</v>
      </c>
      <c r="N222" s="56">
        <v>8</v>
      </c>
      <c r="O222" s="71">
        <v>8</v>
      </c>
      <c r="P222" s="71">
        <v>9</v>
      </c>
      <c r="Q222" s="71" t="s">
        <v>62</v>
      </c>
      <c r="R222" s="71">
        <v>3</v>
      </c>
      <c r="S222" s="71" t="s">
        <v>62</v>
      </c>
      <c r="T222" s="71" t="s">
        <v>62</v>
      </c>
      <c r="U222" s="71" t="s">
        <v>62</v>
      </c>
      <c r="V222" s="71" t="s">
        <v>62</v>
      </c>
      <c r="W222" s="71" t="s">
        <v>62</v>
      </c>
      <c r="X222" s="71" t="s">
        <v>62</v>
      </c>
      <c r="Y222" s="71" t="s">
        <v>62</v>
      </c>
      <c r="Z222" s="71">
        <v>420</v>
      </c>
      <c r="AA222" s="71">
        <v>153</v>
      </c>
      <c r="AB222" s="71">
        <v>107</v>
      </c>
      <c r="AC222" s="71">
        <v>49</v>
      </c>
      <c r="AD222" s="71">
        <v>306</v>
      </c>
      <c r="AE222" s="71">
        <v>1</v>
      </c>
      <c r="AF222" s="72">
        <v>2</v>
      </c>
      <c r="AG222" s="72">
        <v>0</v>
      </c>
      <c r="AH222" s="72">
        <v>2.3361414553605973</v>
      </c>
      <c r="AI222" s="72">
        <v>0.32734799000000003</v>
      </c>
      <c r="AJ222" s="72">
        <v>5.9994656400478501</v>
      </c>
      <c r="AK222" s="72">
        <v>0</v>
      </c>
      <c r="AL222" s="73">
        <v>0</v>
      </c>
      <c r="AM222" s="60"/>
    </row>
    <row r="223" spans="1:39" ht="15.75" customHeight="1" thickBot="1" x14ac:dyDescent="0.4">
      <c r="A223" s="62" t="s">
        <v>464</v>
      </c>
      <c r="B223" s="63" t="s">
        <v>510</v>
      </c>
      <c r="C223" s="63" t="s">
        <v>511</v>
      </c>
      <c r="D223" s="64" t="s">
        <v>512</v>
      </c>
      <c r="E223" s="75">
        <v>263779</v>
      </c>
      <c r="F223" s="74" t="s">
        <v>62</v>
      </c>
      <c r="G223" s="66" t="str">
        <f t="shared" si="23"/>
        <v>Yes</v>
      </c>
      <c r="H223" s="67">
        <f t="shared" si="25"/>
        <v>6.3727590141747452</v>
      </c>
      <c r="I223" s="68">
        <f t="shared" si="24"/>
        <v>1681</v>
      </c>
      <c r="J223" s="69" t="str">
        <f t="shared" si="28"/>
        <v>Wave Money</v>
      </c>
      <c r="K223" s="69" t="str">
        <f t="shared" si="26"/>
        <v>M-Pitesan</v>
      </c>
      <c r="L223" s="69" t="str">
        <f t="shared" si="27"/>
        <v>KBZ Pay</v>
      </c>
      <c r="M223" s="71" t="s">
        <v>62</v>
      </c>
      <c r="N223" s="56">
        <v>3</v>
      </c>
      <c r="O223" s="71">
        <v>3</v>
      </c>
      <c r="P223" s="71">
        <v>2</v>
      </c>
      <c r="Q223" s="71">
        <v>1</v>
      </c>
      <c r="R223" s="71">
        <v>1</v>
      </c>
      <c r="S223" s="71" t="s">
        <v>62</v>
      </c>
      <c r="T223" s="71" t="s">
        <v>62</v>
      </c>
      <c r="U223" s="71" t="s">
        <v>62</v>
      </c>
      <c r="V223" s="71">
        <v>2</v>
      </c>
      <c r="W223" s="71" t="s">
        <v>62</v>
      </c>
      <c r="X223" s="71" t="s">
        <v>62</v>
      </c>
      <c r="Y223" s="71" t="s">
        <v>62</v>
      </c>
      <c r="Z223" s="71">
        <v>254</v>
      </c>
      <c r="AA223" s="71">
        <v>552</v>
      </c>
      <c r="AB223" s="71">
        <v>220</v>
      </c>
      <c r="AC223" s="71">
        <v>22</v>
      </c>
      <c r="AD223" s="71">
        <v>617</v>
      </c>
      <c r="AE223" s="71">
        <v>4</v>
      </c>
      <c r="AF223" s="72">
        <v>2</v>
      </c>
      <c r="AG223" s="72">
        <v>3.9823205031309108</v>
      </c>
      <c r="AH223" s="72">
        <v>7.2031947887805314</v>
      </c>
      <c r="AI223" s="72">
        <v>9.2200500500000011</v>
      </c>
      <c r="AJ223" s="72">
        <v>1.268254768251732</v>
      </c>
      <c r="AK223" s="72">
        <v>0</v>
      </c>
      <c r="AL223" s="73">
        <v>0</v>
      </c>
      <c r="AM223" s="60"/>
    </row>
    <row r="224" spans="1:39" ht="15.75" customHeight="1" thickBot="1" x14ac:dyDescent="0.4">
      <c r="A224" s="62" t="s">
        <v>464</v>
      </c>
      <c r="B224" s="63" t="s">
        <v>510</v>
      </c>
      <c r="C224" s="63" t="s">
        <v>513</v>
      </c>
      <c r="D224" s="64" t="s">
        <v>514</v>
      </c>
      <c r="E224" s="75">
        <v>169659</v>
      </c>
      <c r="F224" s="74" t="s">
        <v>62</v>
      </c>
      <c r="G224" s="66" t="str">
        <f t="shared" si="23"/>
        <v>Yes</v>
      </c>
      <c r="H224" s="67">
        <f t="shared" si="25"/>
        <v>2.9942413900824594</v>
      </c>
      <c r="I224" s="68">
        <f t="shared" si="24"/>
        <v>508</v>
      </c>
      <c r="J224" s="69" t="str">
        <f t="shared" si="28"/>
        <v>KBZ Pay</v>
      </c>
      <c r="K224" s="69" t="str">
        <f t="shared" si="26"/>
        <v>M-Pitesan</v>
      </c>
      <c r="L224" s="69" t="str">
        <f t="shared" si="27"/>
        <v>Wave Money</v>
      </c>
      <c r="M224" s="71" t="s">
        <v>62</v>
      </c>
      <c r="N224" s="56">
        <v>1</v>
      </c>
      <c r="O224" s="71">
        <v>1</v>
      </c>
      <c r="P224" s="71">
        <v>1</v>
      </c>
      <c r="Q224" s="71">
        <v>1</v>
      </c>
      <c r="R224" s="71" t="s">
        <v>62</v>
      </c>
      <c r="S224" s="71" t="s">
        <v>62</v>
      </c>
      <c r="T224" s="71" t="s">
        <v>62</v>
      </c>
      <c r="U224" s="71" t="s">
        <v>62</v>
      </c>
      <c r="V224" s="71">
        <v>2</v>
      </c>
      <c r="W224" s="71" t="s">
        <v>62</v>
      </c>
      <c r="X224" s="71" t="s">
        <v>62</v>
      </c>
      <c r="Y224" s="71" t="s">
        <v>62</v>
      </c>
      <c r="Z224" s="71">
        <v>178</v>
      </c>
      <c r="AA224" s="71">
        <v>123</v>
      </c>
      <c r="AB224" s="71">
        <v>86</v>
      </c>
      <c r="AC224" s="71">
        <v>5</v>
      </c>
      <c r="AD224" s="71">
        <v>109</v>
      </c>
      <c r="AE224" s="71">
        <v>1</v>
      </c>
      <c r="AF224" s="72">
        <v>2</v>
      </c>
      <c r="AG224" s="72">
        <v>5.7276843915215858</v>
      </c>
      <c r="AH224" s="72">
        <v>7.0330896161178771</v>
      </c>
      <c r="AI224" s="72">
        <v>5.0522098500000006</v>
      </c>
      <c r="AJ224" s="72">
        <v>1.7487536661343308</v>
      </c>
      <c r="AK224" s="72">
        <v>0</v>
      </c>
      <c r="AL224" s="73">
        <v>0</v>
      </c>
      <c r="AM224" s="60"/>
    </row>
    <row r="225" spans="1:39" ht="15.75" customHeight="1" thickBot="1" x14ac:dyDescent="0.4">
      <c r="A225" s="62" t="s">
        <v>464</v>
      </c>
      <c r="B225" s="63" t="s">
        <v>510</v>
      </c>
      <c r="C225" s="63" t="s">
        <v>515</v>
      </c>
      <c r="D225" s="64" t="s">
        <v>516</v>
      </c>
      <c r="E225" s="75">
        <v>166076</v>
      </c>
      <c r="F225" s="74" t="s">
        <v>62</v>
      </c>
      <c r="G225" s="66" t="str">
        <f t="shared" si="23"/>
        <v>Yes</v>
      </c>
      <c r="H225" s="67">
        <f t="shared" si="25"/>
        <v>3.9439774561044341</v>
      </c>
      <c r="I225" s="68">
        <f t="shared" si="24"/>
        <v>655</v>
      </c>
      <c r="J225" s="69" t="str">
        <f t="shared" si="28"/>
        <v>Wave Money</v>
      </c>
      <c r="K225" s="69" t="str">
        <f t="shared" si="26"/>
        <v>M-Pitesan</v>
      </c>
      <c r="L225" s="69" t="str">
        <f t="shared" si="27"/>
        <v>Mytel Wallet</v>
      </c>
      <c r="M225" s="71" t="s">
        <v>62</v>
      </c>
      <c r="N225" s="56" t="s">
        <v>62</v>
      </c>
      <c r="O225" s="71" t="s">
        <v>62</v>
      </c>
      <c r="P225" s="71" t="s">
        <v>62</v>
      </c>
      <c r="Q225" s="71">
        <v>1</v>
      </c>
      <c r="R225" s="71" t="s">
        <v>62</v>
      </c>
      <c r="S225" s="71" t="s">
        <v>62</v>
      </c>
      <c r="T225" s="71" t="s">
        <v>62</v>
      </c>
      <c r="U225" s="71">
        <v>1</v>
      </c>
      <c r="V225" s="71" t="s">
        <v>62</v>
      </c>
      <c r="W225" s="71" t="s">
        <v>62</v>
      </c>
      <c r="X225" s="71" t="s">
        <v>62</v>
      </c>
      <c r="Y225" s="71" t="s">
        <v>62</v>
      </c>
      <c r="Z225" s="71" t="s">
        <v>62</v>
      </c>
      <c r="AA225" s="71">
        <v>218</v>
      </c>
      <c r="AB225" s="71">
        <v>126</v>
      </c>
      <c r="AC225" s="71">
        <v>7</v>
      </c>
      <c r="AD225" s="71">
        <v>301</v>
      </c>
      <c r="AE225" s="71">
        <v>1</v>
      </c>
      <c r="AF225" s="72">
        <v>2</v>
      </c>
      <c r="AG225" s="72">
        <v>6.2194237365138463</v>
      </c>
      <c r="AH225" s="72">
        <v>6.1861327944361397</v>
      </c>
      <c r="AI225" s="72">
        <v>9.528530120000001</v>
      </c>
      <c r="AJ225" s="72">
        <v>1.8590868517090411</v>
      </c>
      <c r="AK225" s="72">
        <v>0</v>
      </c>
      <c r="AL225" s="73">
        <v>0</v>
      </c>
      <c r="AM225" s="60"/>
    </row>
    <row r="226" spans="1:39" ht="15.75" customHeight="1" thickBot="1" x14ac:dyDescent="0.4">
      <c r="A226" s="62" t="s">
        <v>464</v>
      </c>
      <c r="B226" s="63" t="s">
        <v>510</v>
      </c>
      <c r="C226" s="63" t="s">
        <v>517</v>
      </c>
      <c r="D226" s="64" t="s">
        <v>518</v>
      </c>
      <c r="E226" s="75">
        <v>167114</v>
      </c>
      <c r="F226" s="74" t="s">
        <v>62</v>
      </c>
      <c r="G226" s="66" t="str">
        <f t="shared" si="23"/>
        <v>Yes</v>
      </c>
      <c r="H226" s="67">
        <f t="shared" si="25"/>
        <v>2.3217683736850292</v>
      </c>
      <c r="I226" s="68">
        <f t="shared" si="24"/>
        <v>388</v>
      </c>
      <c r="J226" s="69" t="str">
        <f t="shared" si="28"/>
        <v>M-Pitesan</v>
      </c>
      <c r="K226" s="69" t="str">
        <f t="shared" si="26"/>
        <v>Wave Money</v>
      </c>
      <c r="L226" s="69" t="str">
        <f t="shared" si="27"/>
        <v>Mytel Wallet</v>
      </c>
      <c r="M226" s="71" t="s">
        <v>62</v>
      </c>
      <c r="N226" s="56" t="s">
        <v>62</v>
      </c>
      <c r="O226" s="71">
        <v>2</v>
      </c>
      <c r="P226" s="71" t="s">
        <v>62</v>
      </c>
      <c r="Q226" s="71">
        <v>1</v>
      </c>
      <c r="R226" s="71" t="s">
        <v>62</v>
      </c>
      <c r="S226" s="71" t="s">
        <v>62</v>
      </c>
      <c r="T226" s="71" t="s">
        <v>62</v>
      </c>
      <c r="U226" s="71" t="s">
        <v>62</v>
      </c>
      <c r="V226" s="71" t="s">
        <v>62</v>
      </c>
      <c r="W226" s="71" t="s">
        <v>62</v>
      </c>
      <c r="X226" s="71" t="s">
        <v>62</v>
      </c>
      <c r="Y226" s="71" t="s">
        <v>62</v>
      </c>
      <c r="Z226" s="71" t="s">
        <v>62</v>
      </c>
      <c r="AA226" s="71">
        <v>157</v>
      </c>
      <c r="AB226" s="71">
        <v>107</v>
      </c>
      <c r="AC226" s="71">
        <v>6</v>
      </c>
      <c r="AD226" s="71">
        <v>114</v>
      </c>
      <c r="AE226" s="71">
        <v>1</v>
      </c>
      <c r="AF226" s="72">
        <v>2</v>
      </c>
      <c r="AG226" s="72">
        <v>5.3101757555831073</v>
      </c>
      <c r="AH226" s="72">
        <v>6.4627619701517762</v>
      </c>
      <c r="AI226" s="72">
        <v>4.6477699299999999</v>
      </c>
      <c r="AJ226" s="72">
        <v>2.0491489710534787</v>
      </c>
      <c r="AK226" s="72">
        <v>0</v>
      </c>
      <c r="AL226" s="73">
        <v>0</v>
      </c>
      <c r="AM226" s="60"/>
    </row>
    <row r="227" spans="1:39" ht="15.75" customHeight="1" thickBot="1" x14ac:dyDescent="0.4">
      <c r="A227" s="62" t="s">
        <v>464</v>
      </c>
      <c r="B227" s="63" t="s">
        <v>510</v>
      </c>
      <c r="C227" s="63" t="s">
        <v>519</v>
      </c>
      <c r="D227" s="64" t="s">
        <v>520</v>
      </c>
      <c r="E227" s="75">
        <v>231319</v>
      </c>
      <c r="F227" s="74" t="s">
        <v>62</v>
      </c>
      <c r="G227" s="66" t="str">
        <f t="shared" si="23"/>
        <v>Yes</v>
      </c>
      <c r="H227" s="67">
        <f t="shared" si="25"/>
        <v>3.9728686359529481</v>
      </c>
      <c r="I227" s="68">
        <f t="shared" si="24"/>
        <v>919</v>
      </c>
      <c r="J227" s="69" t="str">
        <f t="shared" si="28"/>
        <v>Wave Money</v>
      </c>
      <c r="K227" s="69" t="str">
        <f t="shared" si="26"/>
        <v>M-Pitesan</v>
      </c>
      <c r="L227" s="69" t="str">
        <f t="shared" si="27"/>
        <v>Mytel Wallet</v>
      </c>
      <c r="M227" s="71" t="s">
        <v>62</v>
      </c>
      <c r="N227" s="56" t="s">
        <v>62</v>
      </c>
      <c r="O227" s="71">
        <v>1</v>
      </c>
      <c r="P227" s="71">
        <v>1</v>
      </c>
      <c r="Q227" s="71">
        <v>1</v>
      </c>
      <c r="R227" s="71" t="s">
        <v>62</v>
      </c>
      <c r="S227" s="71" t="s">
        <v>62</v>
      </c>
      <c r="T227" s="71" t="s">
        <v>62</v>
      </c>
      <c r="U227" s="71">
        <v>1</v>
      </c>
      <c r="V227" s="71">
        <v>2</v>
      </c>
      <c r="W227" s="71" t="s">
        <v>62</v>
      </c>
      <c r="X227" s="71" t="s">
        <v>62</v>
      </c>
      <c r="Y227" s="71" t="s">
        <v>62</v>
      </c>
      <c r="Z227" s="71">
        <v>117</v>
      </c>
      <c r="AA227" s="71">
        <v>189</v>
      </c>
      <c r="AB227" s="71">
        <v>162</v>
      </c>
      <c r="AC227" s="71">
        <v>3</v>
      </c>
      <c r="AD227" s="71">
        <v>441</v>
      </c>
      <c r="AE227" s="71">
        <v>1</v>
      </c>
      <c r="AF227" s="72">
        <v>2</v>
      </c>
      <c r="AG227" s="72">
        <v>0</v>
      </c>
      <c r="AH227" s="72">
        <v>6.9708769638250345</v>
      </c>
      <c r="AI227" s="72">
        <v>2.2159200000000001E-3</v>
      </c>
      <c r="AJ227" s="72">
        <v>6.1111347255029358</v>
      </c>
      <c r="AK227" s="72">
        <v>0</v>
      </c>
      <c r="AL227" s="73">
        <v>0</v>
      </c>
      <c r="AM227" s="60"/>
    </row>
    <row r="228" spans="1:39" ht="15.75" customHeight="1" thickBot="1" x14ac:dyDescent="0.4">
      <c r="A228" s="62" t="s">
        <v>464</v>
      </c>
      <c r="B228" s="63" t="s">
        <v>510</v>
      </c>
      <c r="C228" s="63" t="s">
        <v>521</v>
      </c>
      <c r="D228" s="64" t="s">
        <v>522</v>
      </c>
      <c r="E228" s="75">
        <v>135336</v>
      </c>
      <c r="F228" s="74" t="s">
        <v>62</v>
      </c>
      <c r="G228" s="66" t="str">
        <f t="shared" si="23"/>
        <v>Yes</v>
      </c>
      <c r="H228" s="67">
        <f t="shared" si="25"/>
        <v>3.1107761423420226</v>
      </c>
      <c r="I228" s="68">
        <f t="shared" si="24"/>
        <v>421</v>
      </c>
      <c r="J228" s="69" t="str">
        <f t="shared" si="28"/>
        <v>M-Pitesan</v>
      </c>
      <c r="K228" s="69" t="str">
        <f t="shared" si="26"/>
        <v>KBZ Pay</v>
      </c>
      <c r="L228" s="69" t="str">
        <f t="shared" si="27"/>
        <v>Wave Money</v>
      </c>
      <c r="M228" s="71" t="s">
        <v>62</v>
      </c>
      <c r="N228" s="56" t="s">
        <v>62</v>
      </c>
      <c r="O228" s="71">
        <v>1</v>
      </c>
      <c r="P228" s="71">
        <v>1</v>
      </c>
      <c r="Q228" s="71">
        <v>1</v>
      </c>
      <c r="R228" s="71" t="s">
        <v>62</v>
      </c>
      <c r="S228" s="71" t="s">
        <v>62</v>
      </c>
      <c r="T228" s="71" t="s">
        <v>62</v>
      </c>
      <c r="U228" s="71" t="s">
        <v>62</v>
      </c>
      <c r="V228" s="71">
        <v>2</v>
      </c>
      <c r="W228" s="71" t="s">
        <v>62</v>
      </c>
      <c r="X228" s="71" t="s">
        <v>62</v>
      </c>
      <c r="Y228" s="71" t="s">
        <v>62</v>
      </c>
      <c r="Z228" s="71">
        <v>112</v>
      </c>
      <c r="AA228" s="71">
        <v>135</v>
      </c>
      <c r="AB228" s="71">
        <v>62</v>
      </c>
      <c r="AC228" s="71">
        <v>1</v>
      </c>
      <c r="AD228" s="71">
        <v>105</v>
      </c>
      <c r="AE228" s="71">
        <v>1</v>
      </c>
      <c r="AF228" s="72">
        <v>2</v>
      </c>
      <c r="AG228" s="72">
        <v>0</v>
      </c>
      <c r="AH228" s="72">
        <v>6.8805371072168784</v>
      </c>
      <c r="AI228" s="72">
        <v>10</v>
      </c>
      <c r="AJ228" s="72">
        <v>1.540414007517473</v>
      </c>
      <c r="AK228" s="72">
        <v>0</v>
      </c>
      <c r="AL228" s="73">
        <v>0</v>
      </c>
      <c r="AM228" s="60"/>
    </row>
    <row r="229" spans="1:39" ht="15.75" customHeight="1" thickBot="1" x14ac:dyDescent="0.4">
      <c r="A229" s="62" t="s">
        <v>464</v>
      </c>
      <c r="B229" s="63" t="s">
        <v>510</v>
      </c>
      <c r="C229" s="63" t="s">
        <v>523</v>
      </c>
      <c r="D229" s="64" t="s">
        <v>524</v>
      </c>
      <c r="E229" s="75">
        <v>123750</v>
      </c>
      <c r="F229" s="74" t="s">
        <v>62</v>
      </c>
      <c r="G229" s="66" t="str">
        <f t="shared" si="23"/>
        <v>Yes</v>
      </c>
      <c r="H229" s="67">
        <f t="shared" si="25"/>
        <v>3.0383838383838384</v>
      </c>
      <c r="I229" s="68">
        <f t="shared" si="24"/>
        <v>376</v>
      </c>
      <c r="J229" s="69" t="str">
        <f t="shared" si="28"/>
        <v>Wave Money</v>
      </c>
      <c r="K229" s="69" t="str">
        <f t="shared" si="26"/>
        <v>M-Pitesan</v>
      </c>
      <c r="L229" s="69" t="str">
        <f t="shared" si="27"/>
        <v>Mytel Wallet</v>
      </c>
      <c r="M229" s="71" t="s">
        <v>62</v>
      </c>
      <c r="N229" s="56" t="s">
        <v>62</v>
      </c>
      <c r="O229" s="71">
        <v>1</v>
      </c>
      <c r="P229" s="71" t="s">
        <v>62</v>
      </c>
      <c r="Q229" s="71">
        <v>1</v>
      </c>
      <c r="R229" s="71" t="s">
        <v>62</v>
      </c>
      <c r="S229" s="71" t="s">
        <v>62</v>
      </c>
      <c r="T229" s="71" t="s">
        <v>62</v>
      </c>
      <c r="U229" s="71">
        <v>1</v>
      </c>
      <c r="V229" s="71">
        <v>1</v>
      </c>
      <c r="W229" s="71">
        <v>1</v>
      </c>
      <c r="X229" s="71" t="s">
        <v>62</v>
      </c>
      <c r="Y229" s="71" t="s">
        <v>62</v>
      </c>
      <c r="Z229" s="71" t="s">
        <v>62</v>
      </c>
      <c r="AA229" s="71">
        <v>96</v>
      </c>
      <c r="AB229" s="71">
        <v>90</v>
      </c>
      <c r="AC229" s="71">
        <v>3</v>
      </c>
      <c r="AD229" s="71">
        <v>181</v>
      </c>
      <c r="AE229" s="71">
        <v>1</v>
      </c>
      <c r="AF229" s="72">
        <v>2</v>
      </c>
      <c r="AG229" s="72">
        <v>0</v>
      </c>
      <c r="AH229" s="72">
        <v>8.5568699059365105</v>
      </c>
      <c r="AI229" s="72">
        <v>10</v>
      </c>
      <c r="AJ229" s="72">
        <v>1.550068920289283</v>
      </c>
      <c r="AK229" s="72">
        <v>0</v>
      </c>
      <c r="AL229" s="73">
        <v>0</v>
      </c>
      <c r="AM229" s="60"/>
    </row>
    <row r="230" spans="1:39" ht="15.75" customHeight="1" thickBot="1" x14ac:dyDescent="0.4">
      <c r="A230" s="62" t="s">
        <v>464</v>
      </c>
      <c r="B230" s="63" t="s">
        <v>510</v>
      </c>
      <c r="C230" s="63" t="s">
        <v>525</v>
      </c>
      <c r="D230" s="64" t="s">
        <v>526</v>
      </c>
      <c r="E230" s="75">
        <v>165625</v>
      </c>
      <c r="F230" s="74" t="s">
        <v>62</v>
      </c>
      <c r="G230" s="66" t="str">
        <f t="shared" si="23"/>
        <v>Yes</v>
      </c>
      <c r="H230" s="67">
        <f t="shared" si="25"/>
        <v>4.4528301886792452</v>
      </c>
      <c r="I230" s="77">
        <f t="shared" si="24"/>
        <v>737.5</v>
      </c>
      <c r="J230" s="69" t="str">
        <f t="shared" si="28"/>
        <v>Wave Money</v>
      </c>
      <c r="K230" s="69" t="str">
        <f t="shared" si="26"/>
        <v>M-Pitesan</v>
      </c>
      <c r="L230" s="69" t="str">
        <f t="shared" si="27"/>
        <v>KBZ Pay</v>
      </c>
      <c r="M230" s="71" t="s">
        <v>62</v>
      </c>
      <c r="N230" s="56" t="s">
        <v>62</v>
      </c>
      <c r="O230" s="71" t="s">
        <v>62</v>
      </c>
      <c r="P230" s="71">
        <v>1</v>
      </c>
      <c r="Q230" s="71" t="s">
        <v>62</v>
      </c>
      <c r="R230" s="71" t="s">
        <v>62</v>
      </c>
      <c r="S230" s="71">
        <v>1</v>
      </c>
      <c r="T230" s="71" t="s">
        <v>62</v>
      </c>
      <c r="U230" s="71">
        <v>1</v>
      </c>
      <c r="V230" s="71" t="s">
        <v>62</v>
      </c>
      <c r="W230" s="71" t="s">
        <v>62</v>
      </c>
      <c r="X230" s="71" t="s">
        <v>62</v>
      </c>
      <c r="Y230" s="71" t="s">
        <v>62</v>
      </c>
      <c r="Z230" s="71">
        <v>140</v>
      </c>
      <c r="AA230" s="71">
        <v>225</v>
      </c>
      <c r="AB230" s="71">
        <v>97.5</v>
      </c>
      <c r="AC230" s="71">
        <v>21</v>
      </c>
      <c r="AD230" s="71">
        <v>250</v>
      </c>
      <c r="AE230" s="71">
        <v>1</v>
      </c>
      <c r="AF230" s="72">
        <v>2</v>
      </c>
      <c r="AG230" s="72">
        <v>0</v>
      </c>
      <c r="AH230" s="72">
        <v>8.2622862875960497</v>
      </c>
      <c r="AI230" s="72">
        <v>6.8878099999999994E-3</v>
      </c>
      <c r="AJ230" s="72">
        <v>0.97174571753004257</v>
      </c>
      <c r="AK230" s="72">
        <v>0</v>
      </c>
      <c r="AL230" s="73">
        <v>0</v>
      </c>
      <c r="AM230" s="60"/>
    </row>
    <row r="231" spans="1:39" ht="15.75" customHeight="1" thickBot="1" x14ac:dyDescent="0.4">
      <c r="A231" s="62" t="s">
        <v>464</v>
      </c>
      <c r="B231" s="63" t="s">
        <v>510</v>
      </c>
      <c r="C231" s="63" t="s">
        <v>527</v>
      </c>
      <c r="D231" s="64" t="s">
        <v>528</v>
      </c>
      <c r="E231" s="75">
        <v>35721</v>
      </c>
      <c r="F231" s="74" t="s">
        <v>62</v>
      </c>
      <c r="G231" s="66" t="str">
        <f t="shared" si="23"/>
        <v>Yes</v>
      </c>
      <c r="H231" s="67">
        <f t="shared" si="25"/>
        <v>6.6487500349934212</v>
      </c>
      <c r="I231" s="77">
        <f t="shared" si="24"/>
        <v>237.5</v>
      </c>
      <c r="J231" s="69" t="str">
        <f t="shared" si="28"/>
        <v>Mytel Wallet</v>
      </c>
      <c r="K231" s="69" t="str">
        <f t="shared" si="26"/>
        <v>Wave Money</v>
      </c>
      <c r="L231" s="69" t="str">
        <f t="shared" si="27"/>
        <v>M-Pitesan</v>
      </c>
      <c r="M231" s="71" t="s">
        <v>62</v>
      </c>
      <c r="N231" s="56" t="s">
        <v>62</v>
      </c>
      <c r="O231" s="71" t="s">
        <v>62</v>
      </c>
      <c r="P231" s="71" t="s">
        <v>62</v>
      </c>
      <c r="Q231" s="71" t="s">
        <v>62</v>
      </c>
      <c r="R231" s="71" t="s">
        <v>62</v>
      </c>
      <c r="S231" s="71" t="s">
        <v>62</v>
      </c>
      <c r="T231" s="71" t="s">
        <v>62</v>
      </c>
      <c r="U231" s="71" t="s">
        <v>62</v>
      </c>
      <c r="V231" s="71" t="s">
        <v>62</v>
      </c>
      <c r="W231" s="71" t="s">
        <v>62</v>
      </c>
      <c r="X231" s="71" t="s">
        <v>62</v>
      </c>
      <c r="Y231" s="71" t="s">
        <v>62</v>
      </c>
      <c r="Z231" s="71" t="s">
        <v>62</v>
      </c>
      <c r="AA231" s="71">
        <v>66</v>
      </c>
      <c r="AB231" s="71">
        <v>97.5</v>
      </c>
      <c r="AC231" s="71">
        <v>2</v>
      </c>
      <c r="AD231" s="71">
        <v>71</v>
      </c>
      <c r="AE231" s="71">
        <v>1</v>
      </c>
      <c r="AF231" s="72">
        <v>2</v>
      </c>
      <c r="AG231" s="72">
        <v>0</v>
      </c>
      <c r="AH231" s="72">
        <v>8.3938773195482845</v>
      </c>
      <c r="AI231" s="72">
        <v>0.13373400000000002</v>
      </c>
      <c r="AJ231" s="72">
        <v>6.1111347255029358</v>
      </c>
      <c r="AK231" s="72">
        <v>0</v>
      </c>
      <c r="AL231" s="73">
        <v>0</v>
      </c>
      <c r="AM231" s="60"/>
    </row>
    <row r="232" spans="1:39" ht="15.75" customHeight="1" thickBot="1" x14ac:dyDescent="0.4">
      <c r="A232" s="62" t="s">
        <v>464</v>
      </c>
      <c r="B232" s="63" t="s">
        <v>510</v>
      </c>
      <c r="C232" s="63" t="s">
        <v>529</v>
      </c>
      <c r="D232" s="64" t="s">
        <v>530</v>
      </c>
      <c r="E232" s="75">
        <v>1109</v>
      </c>
      <c r="F232" s="74" t="s">
        <v>62</v>
      </c>
      <c r="G232" s="66" t="str">
        <f t="shared" si="23"/>
        <v>No</v>
      </c>
      <c r="H232" s="67">
        <f t="shared" si="25"/>
        <v>0</v>
      </c>
      <c r="I232" s="68">
        <f t="shared" si="24"/>
        <v>0</v>
      </c>
      <c r="J232" s="69" t="s">
        <v>62</v>
      </c>
      <c r="K232" s="69" t="s">
        <v>62</v>
      </c>
      <c r="L232" s="69" t="s">
        <v>62</v>
      </c>
      <c r="M232" s="71" t="s">
        <v>62</v>
      </c>
      <c r="N232" s="56" t="s">
        <v>62</v>
      </c>
      <c r="O232" s="71" t="s">
        <v>62</v>
      </c>
      <c r="P232" s="71" t="s">
        <v>62</v>
      </c>
      <c r="Q232" s="71" t="s">
        <v>62</v>
      </c>
      <c r="R232" s="71" t="s">
        <v>62</v>
      </c>
      <c r="S232" s="71" t="s">
        <v>62</v>
      </c>
      <c r="T232" s="71" t="s">
        <v>62</v>
      </c>
      <c r="U232" s="71" t="s">
        <v>62</v>
      </c>
      <c r="V232" s="71" t="s">
        <v>62</v>
      </c>
      <c r="W232" s="71" t="s">
        <v>62</v>
      </c>
      <c r="X232" s="71" t="s">
        <v>62</v>
      </c>
      <c r="Y232" s="71" t="s">
        <v>62</v>
      </c>
      <c r="Z232" s="71" t="s">
        <v>62</v>
      </c>
      <c r="AA232" s="71" t="s">
        <v>62</v>
      </c>
      <c r="AB232" s="71" t="s">
        <v>62</v>
      </c>
      <c r="AC232" s="71" t="s">
        <v>62</v>
      </c>
      <c r="AD232" s="71" t="s">
        <v>62</v>
      </c>
      <c r="AE232" s="71" t="s">
        <v>62</v>
      </c>
      <c r="AF232" s="72">
        <v>0</v>
      </c>
      <c r="AG232" s="72">
        <v>0</v>
      </c>
      <c r="AH232" s="72">
        <v>9.7962116950016949</v>
      </c>
      <c r="AI232" s="72">
        <v>0</v>
      </c>
      <c r="AJ232" s="72">
        <v>-1.2144544367056708E-4</v>
      </c>
      <c r="AK232" s="72">
        <v>0</v>
      </c>
      <c r="AL232" s="73">
        <v>0</v>
      </c>
      <c r="AM232" s="60"/>
    </row>
    <row r="233" spans="1:39" ht="15.75" customHeight="1" thickBot="1" x14ac:dyDescent="0.4">
      <c r="A233" s="62" t="s">
        <v>464</v>
      </c>
      <c r="B233" s="63" t="s">
        <v>531</v>
      </c>
      <c r="C233" s="63" t="s">
        <v>532</v>
      </c>
      <c r="D233" s="64" t="s">
        <v>533</v>
      </c>
      <c r="E233" s="75">
        <v>27684</v>
      </c>
      <c r="F233" s="74" t="s">
        <v>62</v>
      </c>
      <c r="G233" s="66" t="str">
        <f t="shared" si="23"/>
        <v>Yes</v>
      </c>
      <c r="H233" s="67">
        <f t="shared" si="25"/>
        <v>22.323363675769397</v>
      </c>
      <c r="I233" s="68">
        <f t="shared" si="24"/>
        <v>618</v>
      </c>
      <c r="J233" s="69" t="str">
        <f t="shared" ref="J233:J244" si="29">INDEX($M$3:$AE$3,MATCH(LARGE($M233:$AE233,1),$M233:$AE233,0))</f>
        <v>KBZ Pay</v>
      </c>
      <c r="K233" s="69" t="str">
        <f t="shared" ref="K233:K244" si="30">INDEX($M$3:$AE$3,MATCH(LARGE($M233:$AE233,2),$M233:$AE233,0))</f>
        <v>M-Pitesan</v>
      </c>
      <c r="L233" s="69" t="str">
        <f t="shared" ref="L233:L244" si="31">INDEX($M$3:$AE$3,MATCH(LARGE($M233:$AE233,3),$M233:$AE233,0))</f>
        <v>Wave Money</v>
      </c>
      <c r="M233" s="71">
        <v>1</v>
      </c>
      <c r="N233" s="56">
        <v>4</v>
      </c>
      <c r="O233" s="71">
        <v>6</v>
      </c>
      <c r="P233" s="71">
        <v>7</v>
      </c>
      <c r="Q233" s="71">
        <v>1</v>
      </c>
      <c r="R233" s="71">
        <v>1</v>
      </c>
      <c r="S233" s="71" t="s">
        <v>62</v>
      </c>
      <c r="T233" s="71" t="s">
        <v>62</v>
      </c>
      <c r="U233" s="71" t="s">
        <v>62</v>
      </c>
      <c r="V233" s="71" t="s">
        <v>62</v>
      </c>
      <c r="W233" s="71" t="s">
        <v>62</v>
      </c>
      <c r="X233" s="71" t="s">
        <v>62</v>
      </c>
      <c r="Y233" s="71" t="s">
        <v>62</v>
      </c>
      <c r="Z233" s="71">
        <v>256</v>
      </c>
      <c r="AA233" s="71">
        <v>152</v>
      </c>
      <c r="AB233" s="71">
        <v>66</v>
      </c>
      <c r="AC233" s="71">
        <v>5</v>
      </c>
      <c r="AD233" s="71">
        <v>118</v>
      </c>
      <c r="AE233" s="71">
        <v>1</v>
      </c>
      <c r="AF233" s="72">
        <v>2</v>
      </c>
      <c r="AG233" s="72">
        <v>0</v>
      </c>
      <c r="AH233" s="72">
        <v>0</v>
      </c>
      <c r="AI233" s="72">
        <v>2.3036500900000001</v>
      </c>
      <c r="AJ233" s="72">
        <v>1.2143329912620002</v>
      </c>
      <c r="AK233" s="72">
        <v>0</v>
      </c>
      <c r="AL233" s="73">
        <v>0</v>
      </c>
      <c r="AM233" s="60"/>
    </row>
    <row r="234" spans="1:39" ht="15.75" customHeight="1" thickBot="1" x14ac:dyDescent="0.4">
      <c r="A234" s="62" t="s">
        <v>464</v>
      </c>
      <c r="B234" s="63" t="s">
        <v>531</v>
      </c>
      <c r="C234" s="63" t="s">
        <v>534</v>
      </c>
      <c r="D234" s="64" t="s">
        <v>535</v>
      </c>
      <c r="E234" s="75">
        <v>30382</v>
      </c>
      <c r="F234" s="74" t="s">
        <v>62</v>
      </c>
      <c r="G234" s="66" t="str">
        <f t="shared" si="23"/>
        <v>Yes</v>
      </c>
      <c r="H234" s="67">
        <f t="shared" si="25"/>
        <v>31.597656507142386</v>
      </c>
      <c r="I234" s="68">
        <f t="shared" si="24"/>
        <v>960</v>
      </c>
      <c r="J234" s="69" t="str">
        <f t="shared" si="29"/>
        <v>KBZ Pay</v>
      </c>
      <c r="K234" s="69" t="str">
        <f t="shared" si="30"/>
        <v>M-Pitesan</v>
      </c>
      <c r="L234" s="69" t="str">
        <f t="shared" si="31"/>
        <v>Wave Money</v>
      </c>
      <c r="M234" s="71">
        <v>1</v>
      </c>
      <c r="N234" s="56">
        <v>5</v>
      </c>
      <c r="O234" s="71">
        <v>4</v>
      </c>
      <c r="P234" s="71">
        <v>7</v>
      </c>
      <c r="Q234" s="71" t="s">
        <v>62</v>
      </c>
      <c r="R234" s="71">
        <v>1</v>
      </c>
      <c r="S234" s="71" t="s">
        <v>62</v>
      </c>
      <c r="T234" s="71" t="s">
        <v>62</v>
      </c>
      <c r="U234" s="71" t="s">
        <v>62</v>
      </c>
      <c r="V234" s="71" t="s">
        <v>62</v>
      </c>
      <c r="W234" s="71" t="s">
        <v>62</v>
      </c>
      <c r="X234" s="71" t="s">
        <v>62</v>
      </c>
      <c r="Y234" s="71" t="s">
        <v>62</v>
      </c>
      <c r="Z234" s="71">
        <v>440</v>
      </c>
      <c r="AA234" s="71">
        <v>267</v>
      </c>
      <c r="AB234" s="71">
        <v>40</v>
      </c>
      <c r="AC234" s="71">
        <v>11</v>
      </c>
      <c r="AD234" s="71">
        <v>183</v>
      </c>
      <c r="AE234" s="71">
        <v>1</v>
      </c>
      <c r="AF234" s="72">
        <v>2</v>
      </c>
      <c r="AG234" s="72">
        <v>0</v>
      </c>
      <c r="AH234" s="72">
        <v>0</v>
      </c>
      <c r="AI234" s="72">
        <v>2.6175800299999996</v>
      </c>
      <c r="AJ234" s="72">
        <v>1.2143329912620002</v>
      </c>
      <c r="AK234" s="72">
        <v>0</v>
      </c>
      <c r="AL234" s="73">
        <v>0</v>
      </c>
      <c r="AM234" s="60"/>
    </row>
    <row r="235" spans="1:39" ht="15.75" customHeight="1" thickBot="1" x14ac:dyDescent="0.4">
      <c r="A235" s="62" t="s">
        <v>464</v>
      </c>
      <c r="B235" s="63" t="s">
        <v>531</v>
      </c>
      <c r="C235" s="63" t="s">
        <v>536</v>
      </c>
      <c r="D235" s="64" t="s">
        <v>537</v>
      </c>
      <c r="E235" s="75">
        <v>37404</v>
      </c>
      <c r="F235" s="74" t="s">
        <v>62</v>
      </c>
      <c r="G235" s="66" t="str">
        <f t="shared" si="23"/>
        <v>Yes</v>
      </c>
      <c r="H235" s="67">
        <f t="shared" si="25"/>
        <v>21.334616618543471</v>
      </c>
      <c r="I235" s="68">
        <f t="shared" si="24"/>
        <v>798</v>
      </c>
      <c r="J235" s="69" t="str">
        <f t="shared" si="29"/>
        <v>Wave Money</v>
      </c>
      <c r="K235" s="69" t="str">
        <f t="shared" si="30"/>
        <v>KBZ Pay</v>
      </c>
      <c r="L235" s="69" t="str">
        <f t="shared" si="31"/>
        <v>M-Pitesan</v>
      </c>
      <c r="M235" s="71">
        <v>1</v>
      </c>
      <c r="N235" s="56">
        <v>6</v>
      </c>
      <c r="O235" s="71">
        <v>6</v>
      </c>
      <c r="P235" s="71">
        <v>7</v>
      </c>
      <c r="Q235" s="71" t="s">
        <v>62</v>
      </c>
      <c r="R235" s="71">
        <v>2</v>
      </c>
      <c r="S235" s="71" t="s">
        <v>62</v>
      </c>
      <c r="T235" s="71" t="s">
        <v>62</v>
      </c>
      <c r="U235" s="71" t="s">
        <v>62</v>
      </c>
      <c r="V235" s="71" t="s">
        <v>62</v>
      </c>
      <c r="W235" s="71" t="s">
        <v>62</v>
      </c>
      <c r="X235" s="71" t="s">
        <v>62</v>
      </c>
      <c r="Y235" s="71" t="s">
        <v>62</v>
      </c>
      <c r="Z235" s="71">
        <v>200</v>
      </c>
      <c r="AA235" s="71">
        <v>159</v>
      </c>
      <c r="AB235" s="71">
        <v>47</v>
      </c>
      <c r="AC235" s="71">
        <v>15</v>
      </c>
      <c r="AD235" s="71">
        <v>354</v>
      </c>
      <c r="AE235" s="71">
        <v>1</v>
      </c>
      <c r="AF235" s="72">
        <v>2</v>
      </c>
      <c r="AG235" s="72">
        <v>0</v>
      </c>
      <c r="AH235" s="72">
        <v>0</v>
      </c>
      <c r="AI235" s="72">
        <v>1.23472004</v>
      </c>
      <c r="AJ235" s="72">
        <v>2.1858965406265369</v>
      </c>
      <c r="AK235" s="72">
        <v>0</v>
      </c>
      <c r="AL235" s="73">
        <v>0</v>
      </c>
      <c r="AM235" s="60"/>
    </row>
    <row r="236" spans="1:39" ht="15.75" customHeight="1" thickBot="1" x14ac:dyDescent="0.4">
      <c r="A236" s="62" t="s">
        <v>464</v>
      </c>
      <c r="B236" s="63" t="s">
        <v>531</v>
      </c>
      <c r="C236" s="63" t="s">
        <v>538</v>
      </c>
      <c r="D236" s="64" t="s">
        <v>539</v>
      </c>
      <c r="E236" s="75">
        <v>26109</v>
      </c>
      <c r="F236" s="74" t="s">
        <v>62</v>
      </c>
      <c r="G236" s="66" t="str">
        <f t="shared" si="23"/>
        <v>Yes</v>
      </c>
      <c r="H236" s="67">
        <f t="shared" si="25"/>
        <v>21.984756214332222</v>
      </c>
      <c r="I236" s="68">
        <f t="shared" si="24"/>
        <v>574</v>
      </c>
      <c r="J236" s="69" t="str">
        <f t="shared" si="29"/>
        <v>M-Pitesan</v>
      </c>
      <c r="K236" s="69" t="str">
        <f t="shared" si="30"/>
        <v>KBZ Pay</v>
      </c>
      <c r="L236" s="69" t="str">
        <f t="shared" si="31"/>
        <v>Wave Money</v>
      </c>
      <c r="M236" s="71">
        <v>1</v>
      </c>
      <c r="N236" s="56">
        <v>3</v>
      </c>
      <c r="O236" s="71">
        <v>6</v>
      </c>
      <c r="P236" s="71">
        <v>4</v>
      </c>
      <c r="Q236" s="71" t="s">
        <v>62</v>
      </c>
      <c r="R236" s="71" t="s">
        <v>62</v>
      </c>
      <c r="S236" s="71" t="s">
        <v>62</v>
      </c>
      <c r="T236" s="71" t="s">
        <v>62</v>
      </c>
      <c r="U236" s="71" t="s">
        <v>62</v>
      </c>
      <c r="V236" s="71" t="s">
        <v>62</v>
      </c>
      <c r="W236" s="71" t="s">
        <v>62</v>
      </c>
      <c r="X236" s="71" t="s">
        <v>62</v>
      </c>
      <c r="Y236" s="71" t="s">
        <v>62</v>
      </c>
      <c r="Z236" s="71">
        <v>196</v>
      </c>
      <c r="AA236" s="71">
        <v>197</v>
      </c>
      <c r="AB236" s="71">
        <v>42</v>
      </c>
      <c r="AC236" s="71">
        <v>9</v>
      </c>
      <c r="AD236" s="71">
        <v>116</v>
      </c>
      <c r="AE236" s="71" t="s">
        <v>62</v>
      </c>
      <c r="AF236" s="72">
        <v>2</v>
      </c>
      <c r="AG236" s="72">
        <v>0</v>
      </c>
      <c r="AH236" s="72">
        <v>0</v>
      </c>
      <c r="AI236" s="72">
        <v>2.6774499899999999</v>
      </c>
      <c r="AJ236" s="72">
        <v>0.91071938208558256</v>
      </c>
      <c r="AK236" s="72">
        <v>0</v>
      </c>
      <c r="AL236" s="73">
        <v>0</v>
      </c>
      <c r="AM236" s="60"/>
    </row>
    <row r="237" spans="1:39" ht="15.75" customHeight="1" thickBot="1" x14ac:dyDescent="0.4">
      <c r="A237" s="62" t="s">
        <v>464</v>
      </c>
      <c r="B237" s="63" t="s">
        <v>531</v>
      </c>
      <c r="C237" s="63" t="s">
        <v>540</v>
      </c>
      <c r="D237" s="64" t="s">
        <v>541</v>
      </c>
      <c r="E237" s="75">
        <v>55171</v>
      </c>
      <c r="F237" s="74" t="s">
        <v>62</v>
      </c>
      <c r="G237" s="66" t="str">
        <f t="shared" si="23"/>
        <v>Yes</v>
      </c>
      <c r="H237" s="67">
        <f t="shared" si="25"/>
        <v>10.095883707019993</v>
      </c>
      <c r="I237" s="68">
        <f t="shared" si="24"/>
        <v>557</v>
      </c>
      <c r="J237" s="69" t="str">
        <f t="shared" si="29"/>
        <v>M-Pitesan</v>
      </c>
      <c r="K237" s="69" t="str">
        <f t="shared" si="30"/>
        <v>KBZ Pay</v>
      </c>
      <c r="L237" s="69" t="str">
        <f t="shared" si="31"/>
        <v>Wave Money</v>
      </c>
      <c r="M237" s="71" t="s">
        <v>62</v>
      </c>
      <c r="N237" s="56">
        <v>2</v>
      </c>
      <c r="O237" s="71">
        <v>1</v>
      </c>
      <c r="P237" s="71">
        <v>3</v>
      </c>
      <c r="Q237" s="71" t="s">
        <v>62</v>
      </c>
      <c r="R237" s="71">
        <v>1</v>
      </c>
      <c r="S237" s="71" t="s">
        <v>62</v>
      </c>
      <c r="T237" s="71" t="s">
        <v>62</v>
      </c>
      <c r="U237" s="71" t="s">
        <v>62</v>
      </c>
      <c r="V237" s="71" t="s">
        <v>62</v>
      </c>
      <c r="W237" s="71" t="s">
        <v>62</v>
      </c>
      <c r="X237" s="71" t="s">
        <v>62</v>
      </c>
      <c r="Y237" s="71" t="s">
        <v>62</v>
      </c>
      <c r="Z237" s="71">
        <v>172</v>
      </c>
      <c r="AA237" s="71">
        <v>184</v>
      </c>
      <c r="AB237" s="71">
        <v>48</v>
      </c>
      <c r="AC237" s="71">
        <v>10</v>
      </c>
      <c r="AD237" s="71">
        <v>135</v>
      </c>
      <c r="AE237" s="71">
        <v>1</v>
      </c>
      <c r="AF237" s="72">
        <v>2</v>
      </c>
      <c r="AG237" s="72">
        <v>0</v>
      </c>
      <c r="AH237" s="72">
        <v>1.6476690840853647</v>
      </c>
      <c r="AI237" s="72">
        <v>0.47883801000000004</v>
      </c>
      <c r="AJ237" s="72">
        <v>2.4287874279676713</v>
      </c>
      <c r="AK237" s="72">
        <v>0</v>
      </c>
      <c r="AL237" s="73">
        <v>0</v>
      </c>
      <c r="AM237" s="60"/>
    </row>
    <row r="238" spans="1:39" ht="15.75" customHeight="1" thickBot="1" x14ac:dyDescent="0.4">
      <c r="A238" s="62" t="s">
        <v>464</v>
      </c>
      <c r="B238" s="63" t="s">
        <v>531</v>
      </c>
      <c r="C238" s="63" t="s">
        <v>542</v>
      </c>
      <c r="D238" s="64" t="s">
        <v>543</v>
      </c>
      <c r="E238" s="75">
        <v>102897</v>
      </c>
      <c r="F238" s="74" t="s">
        <v>62</v>
      </c>
      <c r="G238" s="66" t="str">
        <f t="shared" si="23"/>
        <v>Yes</v>
      </c>
      <c r="H238" s="67">
        <f t="shared" si="25"/>
        <v>7.6095512988716871</v>
      </c>
      <c r="I238" s="68">
        <f t="shared" si="24"/>
        <v>783</v>
      </c>
      <c r="J238" s="69" t="str">
        <f t="shared" si="29"/>
        <v>Wave Money</v>
      </c>
      <c r="K238" s="69" t="str">
        <f t="shared" si="30"/>
        <v>KBZ Pay</v>
      </c>
      <c r="L238" s="69" t="str">
        <f t="shared" si="31"/>
        <v>M-Pitesan</v>
      </c>
      <c r="M238" s="71" t="s">
        <v>62</v>
      </c>
      <c r="N238" s="56">
        <v>4</v>
      </c>
      <c r="O238" s="71">
        <v>2</v>
      </c>
      <c r="P238" s="71">
        <v>3</v>
      </c>
      <c r="Q238" s="71" t="s">
        <v>62</v>
      </c>
      <c r="R238" s="71" t="s">
        <v>62</v>
      </c>
      <c r="S238" s="71" t="s">
        <v>62</v>
      </c>
      <c r="T238" s="71" t="s">
        <v>62</v>
      </c>
      <c r="U238" s="71">
        <v>1</v>
      </c>
      <c r="V238" s="71" t="s">
        <v>62</v>
      </c>
      <c r="W238" s="71" t="s">
        <v>62</v>
      </c>
      <c r="X238" s="71" t="s">
        <v>62</v>
      </c>
      <c r="Y238" s="71" t="s">
        <v>62</v>
      </c>
      <c r="Z238" s="71">
        <v>196</v>
      </c>
      <c r="AA238" s="71">
        <v>141</v>
      </c>
      <c r="AB238" s="71">
        <v>94</v>
      </c>
      <c r="AC238" s="71">
        <v>15</v>
      </c>
      <c r="AD238" s="71">
        <v>326</v>
      </c>
      <c r="AE238" s="71">
        <v>1</v>
      </c>
      <c r="AF238" s="72">
        <v>2</v>
      </c>
      <c r="AG238" s="72">
        <v>0</v>
      </c>
      <c r="AH238" s="72">
        <v>8.3871673173050869</v>
      </c>
      <c r="AI238" s="72">
        <v>0.36312300999999997</v>
      </c>
      <c r="AJ238" s="72">
        <v>7.3191525536940674</v>
      </c>
      <c r="AK238" s="72">
        <v>0</v>
      </c>
      <c r="AL238" s="73">
        <v>0</v>
      </c>
      <c r="AM238" s="60"/>
    </row>
    <row r="239" spans="1:39" ht="15.75" customHeight="1" thickBot="1" x14ac:dyDescent="0.4">
      <c r="A239" s="62" t="s">
        <v>464</v>
      </c>
      <c r="B239" s="63" t="s">
        <v>531</v>
      </c>
      <c r="C239" s="63" t="s">
        <v>544</v>
      </c>
      <c r="D239" s="64" t="s">
        <v>545</v>
      </c>
      <c r="E239" s="75">
        <v>79898</v>
      </c>
      <c r="F239" s="74" t="s">
        <v>62</v>
      </c>
      <c r="G239" s="66" t="str">
        <f t="shared" si="23"/>
        <v>Yes</v>
      </c>
      <c r="H239" s="67">
        <f t="shared" si="25"/>
        <v>16.345840947207691</v>
      </c>
      <c r="I239" s="68">
        <f t="shared" si="24"/>
        <v>1306</v>
      </c>
      <c r="J239" s="69" t="str">
        <f t="shared" si="29"/>
        <v>KBZ Pay</v>
      </c>
      <c r="K239" s="69" t="str">
        <f t="shared" si="30"/>
        <v>Wave Money</v>
      </c>
      <c r="L239" s="69" t="str">
        <f t="shared" si="31"/>
        <v>M-Pitesan</v>
      </c>
      <c r="M239" s="71">
        <v>2</v>
      </c>
      <c r="N239" s="56">
        <v>7</v>
      </c>
      <c r="O239" s="71">
        <v>1</v>
      </c>
      <c r="P239" s="71">
        <v>8</v>
      </c>
      <c r="Q239" s="71" t="s">
        <v>62</v>
      </c>
      <c r="R239" s="71">
        <v>1</v>
      </c>
      <c r="S239" s="71" t="s">
        <v>62</v>
      </c>
      <c r="T239" s="71" t="s">
        <v>62</v>
      </c>
      <c r="U239" s="71" t="s">
        <v>62</v>
      </c>
      <c r="V239" s="71" t="s">
        <v>62</v>
      </c>
      <c r="W239" s="71" t="s">
        <v>62</v>
      </c>
      <c r="X239" s="71" t="s">
        <v>62</v>
      </c>
      <c r="Y239" s="71" t="s">
        <v>62</v>
      </c>
      <c r="Z239" s="71">
        <v>502</v>
      </c>
      <c r="AA239" s="71">
        <v>263</v>
      </c>
      <c r="AB239" s="71">
        <v>121</v>
      </c>
      <c r="AC239" s="71">
        <v>23</v>
      </c>
      <c r="AD239" s="71">
        <v>377</v>
      </c>
      <c r="AE239" s="71">
        <v>1</v>
      </c>
      <c r="AF239" s="72">
        <v>2</v>
      </c>
      <c r="AG239" s="72">
        <v>0</v>
      </c>
      <c r="AH239" s="72">
        <v>0</v>
      </c>
      <c r="AI239" s="72">
        <v>0.67309098000000001</v>
      </c>
      <c r="AJ239" s="72">
        <v>7.3191525536940674</v>
      </c>
      <c r="AK239" s="72">
        <v>0</v>
      </c>
      <c r="AL239" s="73">
        <v>0</v>
      </c>
      <c r="AM239" s="60"/>
    </row>
    <row r="240" spans="1:39" ht="15.75" customHeight="1" thickBot="1" x14ac:dyDescent="0.4">
      <c r="A240" s="62" t="s">
        <v>464</v>
      </c>
      <c r="B240" s="63" t="s">
        <v>531</v>
      </c>
      <c r="C240" s="63" t="s">
        <v>546</v>
      </c>
      <c r="D240" s="64" t="s">
        <v>547</v>
      </c>
      <c r="E240" s="75">
        <v>126111</v>
      </c>
      <c r="F240" s="74" t="s">
        <v>62</v>
      </c>
      <c r="G240" s="66" t="str">
        <f t="shared" si="23"/>
        <v>Yes</v>
      </c>
      <c r="H240" s="67">
        <f t="shared" si="25"/>
        <v>11.537455099079382</v>
      </c>
      <c r="I240" s="68">
        <f t="shared" si="24"/>
        <v>1455</v>
      </c>
      <c r="J240" s="69" t="str">
        <f t="shared" si="29"/>
        <v>Wave Money</v>
      </c>
      <c r="K240" s="69" t="str">
        <f t="shared" si="30"/>
        <v>KBZ Pay</v>
      </c>
      <c r="L240" s="69" t="str">
        <f t="shared" si="31"/>
        <v>M-Pitesan</v>
      </c>
      <c r="M240" s="71" t="s">
        <v>62</v>
      </c>
      <c r="N240" s="56">
        <v>7</v>
      </c>
      <c r="O240" s="71">
        <v>1</v>
      </c>
      <c r="P240" s="71">
        <v>3</v>
      </c>
      <c r="Q240" s="71" t="s">
        <v>62</v>
      </c>
      <c r="R240" s="71" t="s">
        <v>62</v>
      </c>
      <c r="S240" s="71">
        <v>1</v>
      </c>
      <c r="T240" s="71" t="s">
        <v>62</v>
      </c>
      <c r="U240" s="71" t="s">
        <v>62</v>
      </c>
      <c r="V240" s="71" t="s">
        <v>62</v>
      </c>
      <c r="W240" s="71" t="s">
        <v>62</v>
      </c>
      <c r="X240" s="71" t="s">
        <v>62</v>
      </c>
      <c r="Y240" s="71" t="s">
        <v>62</v>
      </c>
      <c r="Z240" s="71">
        <v>353</v>
      </c>
      <c r="AA240" s="71">
        <v>294</v>
      </c>
      <c r="AB240" s="71">
        <v>186</v>
      </c>
      <c r="AC240" s="71">
        <v>25</v>
      </c>
      <c r="AD240" s="71">
        <v>583</v>
      </c>
      <c r="AE240" s="71">
        <v>2</v>
      </c>
      <c r="AF240" s="72">
        <v>2</v>
      </c>
      <c r="AG240" s="72">
        <v>0</v>
      </c>
      <c r="AH240" s="72">
        <v>2.177577024926554</v>
      </c>
      <c r="AI240" s="72">
        <v>1.9226199999999999E-3</v>
      </c>
      <c r="AJ240" s="72">
        <v>6.8081101267283204</v>
      </c>
      <c r="AK240" s="72">
        <v>0</v>
      </c>
      <c r="AL240" s="73">
        <v>0</v>
      </c>
      <c r="AM240" s="60"/>
    </row>
    <row r="241" spans="1:39" ht="15.75" customHeight="1" thickBot="1" x14ac:dyDescent="0.4">
      <c r="A241" s="62" t="s">
        <v>464</v>
      </c>
      <c r="B241" s="63" t="s">
        <v>531</v>
      </c>
      <c r="C241" s="63" t="s">
        <v>548</v>
      </c>
      <c r="D241" s="64" t="s">
        <v>549</v>
      </c>
      <c r="E241" s="75">
        <v>82128</v>
      </c>
      <c r="F241" s="74" t="s">
        <v>62</v>
      </c>
      <c r="G241" s="66" t="str">
        <f t="shared" si="23"/>
        <v>Yes</v>
      </c>
      <c r="H241" s="67">
        <f t="shared" si="25"/>
        <v>12.492694330800701</v>
      </c>
      <c r="I241" s="68">
        <f t="shared" si="24"/>
        <v>1026</v>
      </c>
      <c r="J241" s="69" t="str">
        <f t="shared" si="29"/>
        <v>KBZ Pay</v>
      </c>
      <c r="K241" s="69" t="str">
        <f t="shared" si="30"/>
        <v>Wave Money</v>
      </c>
      <c r="L241" s="69" t="str">
        <f t="shared" si="31"/>
        <v>M-Pitesan</v>
      </c>
      <c r="M241" s="71">
        <v>1</v>
      </c>
      <c r="N241" s="56">
        <v>9</v>
      </c>
      <c r="O241" s="71">
        <v>9</v>
      </c>
      <c r="P241" s="71">
        <v>8</v>
      </c>
      <c r="Q241" s="71" t="s">
        <v>62</v>
      </c>
      <c r="R241" s="71">
        <v>2</v>
      </c>
      <c r="S241" s="71" t="s">
        <v>62</v>
      </c>
      <c r="T241" s="71" t="s">
        <v>62</v>
      </c>
      <c r="U241" s="71" t="s">
        <v>62</v>
      </c>
      <c r="V241" s="71" t="s">
        <v>62</v>
      </c>
      <c r="W241" s="71" t="s">
        <v>62</v>
      </c>
      <c r="X241" s="71" t="s">
        <v>62</v>
      </c>
      <c r="Y241" s="71" t="s">
        <v>62</v>
      </c>
      <c r="Z241" s="71">
        <v>462</v>
      </c>
      <c r="AA241" s="71">
        <v>164</v>
      </c>
      <c r="AB241" s="71">
        <v>107</v>
      </c>
      <c r="AC241" s="71">
        <v>9</v>
      </c>
      <c r="AD241" s="71">
        <v>254</v>
      </c>
      <c r="AE241" s="71">
        <v>1</v>
      </c>
      <c r="AF241" s="72">
        <v>2</v>
      </c>
      <c r="AG241" s="72">
        <v>0</v>
      </c>
      <c r="AH241" s="72">
        <v>0.41238024265725659</v>
      </c>
      <c r="AI241" s="72">
        <v>0.25002500999999999</v>
      </c>
      <c r="AJ241" s="72">
        <v>7.3191525536940674</v>
      </c>
      <c r="AK241" s="72">
        <v>0</v>
      </c>
      <c r="AL241" s="73">
        <v>0</v>
      </c>
      <c r="AM241" s="60"/>
    </row>
    <row r="242" spans="1:39" ht="15.75" customHeight="1" thickBot="1" x14ac:dyDescent="0.4">
      <c r="A242" s="62" t="s">
        <v>464</v>
      </c>
      <c r="B242" s="63" t="s">
        <v>531</v>
      </c>
      <c r="C242" s="63" t="s">
        <v>550</v>
      </c>
      <c r="D242" s="64" t="s">
        <v>551</v>
      </c>
      <c r="E242" s="75">
        <v>192529</v>
      </c>
      <c r="F242" s="74" t="s">
        <v>62</v>
      </c>
      <c r="G242" s="66" t="str">
        <f t="shared" si="23"/>
        <v>Yes</v>
      </c>
      <c r="H242" s="67">
        <f t="shared" si="25"/>
        <v>10.689298754992754</v>
      </c>
      <c r="I242" s="68">
        <f t="shared" si="24"/>
        <v>2058</v>
      </c>
      <c r="J242" s="69" t="str">
        <f t="shared" si="29"/>
        <v>KBZ Pay</v>
      </c>
      <c r="K242" s="69" t="str">
        <f t="shared" si="30"/>
        <v>Wave Money</v>
      </c>
      <c r="L242" s="69" t="str">
        <f t="shared" si="31"/>
        <v>M-Pitesan</v>
      </c>
      <c r="M242" s="71">
        <v>1</v>
      </c>
      <c r="N242" s="56">
        <v>8</v>
      </c>
      <c r="O242" s="71">
        <v>9</v>
      </c>
      <c r="P242" s="71">
        <v>10</v>
      </c>
      <c r="Q242" s="71" t="s">
        <v>62</v>
      </c>
      <c r="R242" s="71">
        <v>2</v>
      </c>
      <c r="S242" s="71" t="s">
        <v>62</v>
      </c>
      <c r="T242" s="71" t="s">
        <v>62</v>
      </c>
      <c r="U242" s="71">
        <v>1</v>
      </c>
      <c r="V242" s="71" t="s">
        <v>62</v>
      </c>
      <c r="W242" s="71" t="s">
        <v>62</v>
      </c>
      <c r="X242" s="71" t="s">
        <v>62</v>
      </c>
      <c r="Y242" s="71" t="s">
        <v>62</v>
      </c>
      <c r="Z242" s="71">
        <v>825</v>
      </c>
      <c r="AA242" s="71">
        <v>292</v>
      </c>
      <c r="AB242" s="71">
        <v>177</v>
      </c>
      <c r="AC242" s="71">
        <v>49</v>
      </c>
      <c r="AD242" s="71">
        <v>682</v>
      </c>
      <c r="AE242" s="71">
        <v>2</v>
      </c>
      <c r="AF242" s="72">
        <v>2</v>
      </c>
      <c r="AG242" s="72">
        <v>0</v>
      </c>
      <c r="AH242" s="72">
        <v>1.0541531346990878</v>
      </c>
      <c r="AI242" s="72">
        <v>0.19827399999999998</v>
      </c>
      <c r="AJ242" s="72">
        <v>6.8081101267283204</v>
      </c>
      <c r="AK242" s="72">
        <v>0</v>
      </c>
      <c r="AL242" s="73">
        <v>0</v>
      </c>
      <c r="AM242" s="60"/>
    </row>
    <row r="243" spans="1:39" ht="15.75" customHeight="1" thickBot="1" x14ac:dyDescent="0.4">
      <c r="A243" s="62" t="s">
        <v>464</v>
      </c>
      <c r="B243" s="63" t="s">
        <v>531</v>
      </c>
      <c r="C243" s="63" t="s">
        <v>552</v>
      </c>
      <c r="D243" s="64" t="s">
        <v>553</v>
      </c>
      <c r="E243" s="75">
        <v>25593</v>
      </c>
      <c r="F243" s="74" t="s">
        <v>62</v>
      </c>
      <c r="G243" s="66" t="str">
        <f t="shared" si="23"/>
        <v>Yes</v>
      </c>
      <c r="H243" s="67">
        <f t="shared" si="25"/>
        <v>6.2517094518032268</v>
      </c>
      <c r="I243" s="68">
        <f t="shared" si="24"/>
        <v>160</v>
      </c>
      <c r="J243" s="69" t="str">
        <f t="shared" si="29"/>
        <v>Wave Money</v>
      </c>
      <c r="K243" s="69" t="str">
        <f t="shared" si="30"/>
        <v>KBZ Pay</v>
      </c>
      <c r="L243" s="69" t="str">
        <f t="shared" si="31"/>
        <v>M-Pitesan</v>
      </c>
      <c r="M243" s="71" t="s">
        <v>62</v>
      </c>
      <c r="N243" s="56">
        <v>1</v>
      </c>
      <c r="O243" s="71" t="s">
        <v>62</v>
      </c>
      <c r="P243" s="71">
        <v>2</v>
      </c>
      <c r="Q243" s="71" t="s">
        <v>62</v>
      </c>
      <c r="R243" s="71" t="s">
        <v>62</v>
      </c>
      <c r="S243" s="71" t="s">
        <v>62</v>
      </c>
      <c r="T243" s="71" t="s">
        <v>62</v>
      </c>
      <c r="U243" s="71" t="s">
        <v>62</v>
      </c>
      <c r="V243" s="71" t="s">
        <v>62</v>
      </c>
      <c r="W243" s="71" t="s">
        <v>62</v>
      </c>
      <c r="X243" s="71" t="s">
        <v>62</v>
      </c>
      <c r="Y243" s="71" t="s">
        <v>62</v>
      </c>
      <c r="Z243" s="71">
        <v>41</v>
      </c>
      <c r="AA243" s="71">
        <v>35</v>
      </c>
      <c r="AB243" s="71">
        <v>26</v>
      </c>
      <c r="AC243" s="71">
        <v>1</v>
      </c>
      <c r="AD243" s="71">
        <v>52</v>
      </c>
      <c r="AE243" s="71">
        <v>2</v>
      </c>
      <c r="AF243" s="72">
        <v>2</v>
      </c>
      <c r="AG243" s="72">
        <v>0</v>
      </c>
      <c r="AH243" s="72">
        <v>0</v>
      </c>
      <c r="AI243" s="72">
        <v>0.33054600000000001</v>
      </c>
      <c r="AJ243" s="72">
        <v>1.2143329912620002</v>
      </c>
      <c r="AK243" s="72">
        <v>0</v>
      </c>
      <c r="AL243" s="73">
        <v>0</v>
      </c>
      <c r="AM243" s="60"/>
    </row>
    <row r="244" spans="1:39" ht="15.75" customHeight="1" thickBot="1" x14ac:dyDescent="0.4">
      <c r="A244" s="62" t="s">
        <v>464</v>
      </c>
      <c r="B244" s="63" t="s">
        <v>531</v>
      </c>
      <c r="C244" s="63" t="s">
        <v>554</v>
      </c>
      <c r="D244" s="64" t="s">
        <v>555</v>
      </c>
      <c r="E244" s="75">
        <v>78899</v>
      </c>
      <c r="F244" s="74" t="s">
        <v>62</v>
      </c>
      <c r="G244" s="66" t="str">
        <f t="shared" si="23"/>
        <v>Yes</v>
      </c>
      <c r="H244" s="67">
        <f t="shared" si="25"/>
        <v>10.494429587193753</v>
      </c>
      <c r="I244" s="68">
        <f t="shared" si="24"/>
        <v>828</v>
      </c>
      <c r="J244" s="69" t="str">
        <f t="shared" si="29"/>
        <v>M-Pitesan</v>
      </c>
      <c r="K244" s="69" t="str">
        <f t="shared" si="30"/>
        <v>Wave Money</v>
      </c>
      <c r="L244" s="69" t="str">
        <f t="shared" si="31"/>
        <v>KBZ Pay</v>
      </c>
      <c r="M244" s="71" t="s">
        <v>62</v>
      </c>
      <c r="N244" s="56">
        <v>7</v>
      </c>
      <c r="O244" s="71">
        <v>4</v>
      </c>
      <c r="P244" s="71">
        <v>6</v>
      </c>
      <c r="Q244" s="71" t="s">
        <v>62</v>
      </c>
      <c r="R244" s="71">
        <v>1</v>
      </c>
      <c r="S244" s="71" t="s">
        <v>62</v>
      </c>
      <c r="T244" s="71" t="s">
        <v>62</v>
      </c>
      <c r="U244" s="71" t="s">
        <v>62</v>
      </c>
      <c r="V244" s="71" t="s">
        <v>62</v>
      </c>
      <c r="W244" s="71" t="s">
        <v>62</v>
      </c>
      <c r="X244" s="71" t="s">
        <v>62</v>
      </c>
      <c r="Y244" s="71" t="s">
        <v>62</v>
      </c>
      <c r="Z244" s="71">
        <v>208</v>
      </c>
      <c r="AA244" s="71">
        <v>271</v>
      </c>
      <c r="AB244" s="71">
        <v>82</v>
      </c>
      <c r="AC244" s="71">
        <v>20</v>
      </c>
      <c r="AD244" s="71">
        <v>228</v>
      </c>
      <c r="AE244" s="71">
        <v>1</v>
      </c>
      <c r="AF244" s="72">
        <v>2</v>
      </c>
      <c r="AG244" s="72">
        <v>0</v>
      </c>
      <c r="AH244" s="72">
        <v>0</v>
      </c>
      <c r="AI244" s="72">
        <v>0.19090800000000002</v>
      </c>
      <c r="AJ244" s="72">
        <v>5.9994656400478501</v>
      </c>
      <c r="AK244" s="72">
        <v>0</v>
      </c>
      <c r="AL244" s="73">
        <v>0</v>
      </c>
      <c r="AM244" s="60"/>
    </row>
    <row r="245" spans="1:39" ht="15.75" customHeight="1" thickBot="1" x14ac:dyDescent="0.4">
      <c r="A245" s="62" t="s">
        <v>464</v>
      </c>
      <c r="B245" s="63" t="s">
        <v>531</v>
      </c>
      <c r="C245" s="63" t="s">
        <v>556</v>
      </c>
      <c r="D245" s="64" t="s">
        <v>557</v>
      </c>
      <c r="E245" s="75">
        <v>1501</v>
      </c>
      <c r="F245" s="74" t="s">
        <v>62</v>
      </c>
      <c r="G245" s="66" t="str">
        <f t="shared" si="23"/>
        <v>No</v>
      </c>
      <c r="H245" s="67">
        <f t="shared" si="25"/>
        <v>0</v>
      </c>
      <c r="I245" s="68">
        <f t="shared" si="24"/>
        <v>0</v>
      </c>
      <c r="J245" s="69" t="s">
        <v>62</v>
      </c>
      <c r="K245" s="69" t="s">
        <v>62</v>
      </c>
      <c r="L245" s="69" t="s">
        <v>62</v>
      </c>
      <c r="M245" s="71" t="s">
        <v>62</v>
      </c>
      <c r="N245" s="56" t="s">
        <v>62</v>
      </c>
      <c r="O245" s="71" t="s">
        <v>62</v>
      </c>
      <c r="P245" s="71" t="s">
        <v>62</v>
      </c>
      <c r="Q245" s="71" t="s">
        <v>62</v>
      </c>
      <c r="R245" s="71" t="s">
        <v>62</v>
      </c>
      <c r="S245" s="71" t="s">
        <v>62</v>
      </c>
      <c r="T245" s="71" t="s">
        <v>62</v>
      </c>
      <c r="U245" s="71" t="s">
        <v>62</v>
      </c>
      <c r="V245" s="71" t="s">
        <v>62</v>
      </c>
      <c r="W245" s="71" t="s">
        <v>62</v>
      </c>
      <c r="X245" s="71" t="s">
        <v>62</v>
      </c>
      <c r="Y245" s="71" t="s">
        <v>62</v>
      </c>
      <c r="Z245" s="71" t="s">
        <v>62</v>
      </c>
      <c r="AA245" s="71" t="s">
        <v>62</v>
      </c>
      <c r="AB245" s="71" t="s">
        <v>62</v>
      </c>
      <c r="AC245" s="71" t="s">
        <v>62</v>
      </c>
      <c r="AD245" s="71" t="s">
        <v>62</v>
      </c>
      <c r="AE245" s="71" t="s">
        <v>62</v>
      </c>
      <c r="AF245" s="72">
        <v>2</v>
      </c>
      <c r="AG245" s="72">
        <v>0</v>
      </c>
      <c r="AH245" s="72">
        <v>5.5148376102161025</v>
      </c>
      <c r="AI245" s="72">
        <v>1.3790399600000001</v>
      </c>
      <c r="AJ245" s="72">
        <v>8.5679760509585076E-2</v>
      </c>
      <c r="AK245" s="72">
        <v>0</v>
      </c>
      <c r="AL245" s="73">
        <v>0</v>
      </c>
      <c r="AM245" s="60"/>
    </row>
    <row r="246" spans="1:39" ht="15.75" customHeight="1" thickBot="1" x14ac:dyDescent="0.4">
      <c r="A246" s="62" t="s">
        <v>558</v>
      </c>
      <c r="B246" s="63" t="s">
        <v>559</v>
      </c>
      <c r="C246" s="63" t="s">
        <v>559</v>
      </c>
      <c r="D246" s="64" t="s">
        <v>560</v>
      </c>
      <c r="E246" s="75">
        <v>395759</v>
      </c>
      <c r="F246" s="74" t="s">
        <v>62</v>
      </c>
      <c r="G246" s="66" t="str">
        <f t="shared" si="23"/>
        <v>Yes</v>
      </c>
      <c r="H246" s="67">
        <f t="shared" si="25"/>
        <v>8.2600774713904173</v>
      </c>
      <c r="I246" s="68">
        <f t="shared" si="24"/>
        <v>3269</v>
      </c>
      <c r="J246" s="69" t="str">
        <f t="shared" ref="J246:J309" si="32">INDEX($M$3:$AE$3,MATCH(LARGE($M246:$AE246,1),$M246:$AE246,0))</f>
        <v>Wave Money</v>
      </c>
      <c r="K246" s="69" t="str">
        <f t="shared" ref="K246:K271" si="33">INDEX($M$3:$AE$3,MATCH(LARGE($M246:$AE246,2),$M246:$AE246,0))</f>
        <v>KBZ Pay</v>
      </c>
      <c r="L246" s="69" t="str">
        <f t="shared" ref="L246:L259" si="34">INDEX($M$3:$AE$3,MATCH(LARGE($M246:$AE246,3),$M246:$AE246,0))</f>
        <v>M-Pitesan</v>
      </c>
      <c r="M246" s="71" t="s">
        <v>62</v>
      </c>
      <c r="N246" s="56">
        <v>3</v>
      </c>
      <c r="O246" s="71">
        <v>1</v>
      </c>
      <c r="P246" s="71">
        <v>8</v>
      </c>
      <c r="Q246" s="71">
        <v>2</v>
      </c>
      <c r="R246" s="71">
        <v>2</v>
      </c>
      <c r="S246" s="71" t="s">
        <v>62</v>
      </c>
      <c r="T246" s="71">
        <v>1</v>
      </c>
      <c r="U246" s="71" t="s">
        <v>62</v>
      </c>
      <c r="V246" s="71">
        <v>4</v>
      </c>
      <c r="W246" s="71">
        <v>1</v>
      </c>
      <c r="X246" s="71" t="s">
        <v>62</v>
      </c>
      <c r="Y246" s="71">
        <v>1</v>
      </c>
      <c r="Z246" s="71">
        <v>888</v>
      </c>
      <c r="AA246" s="71">
        <v>577</v>
      </c>
      <c r="AB246" s="71">
        <v>550</v>
      </c>
      <c r="AC246" s="71">
        <v>200</v>
      </c>
      <c r="AD246" s="71">
        <v>1027</v>
      </c>
      <c r="AE246" s="71">
        <v>4</v>
      </c>
      <c r="AF246" s="72">
        <v>0</v>
      </c>
      <c r="AG246" s="72">
        <v>1.0143800752896909E-2</v>
      </c>
      <c r="AH246" s="72">
        <v>0</v>
      </c>
      <c r="AI246" s="72">
        <v>0.46160698</v>
      </c>
      <c r="AJ246" s="72">
        <v>2.9840359964295038</v>
      </c>
      <c r="AK246" s="72">
        <v>0.64333010846224681</v>
      </c>
      <c r="AL246" s="73">
        <v>9.6</v>
      </c>
      <c r="AM246" s="60"/>
    </row>
    <row r="247" spans="1:39" ht="15.75" customHeight="1" thickBot="1" x14ac:dyDescent="0.4">
      <c r="A247" s="62" t="s">
        <v>558</v>
      </c>
      <c r="B247" s="63" t="s">
        <v>559</v>
      </c>
      <c r="C247" s="63" t="s">
        <v>561</v>
      </c>
      <c r="D247" s="64" t="s">
        <v>562</v>
      </c>
      <c r="E247" s="75">
        <v>187157</v>
      </c>
      <c r="F247" s="74" t="s">
        <v>62</v>
      </c>
      <c r="G247" s="66" t="str">
        <f t="shared" si="23"/>
        <v>Yes</v>
      </c>
      <c r="H247" s="67">
        <f t="shared" si="25"/>
        <v>3.6814011765523063</v>
      </c>
      <c r="I247" s="68">
        <f t="shared" si="24"/>
        <v>689</v>
      </c>
      <c r="J247" s="69" t="str">
        <f t="shared" si="32"/>
        <v>M-Pitesan</v>
      </c>
      <c r="K247" s="69" t="str">
        <f t="shared" si="33"/>
        <v>Wave Money</v>
      </c>
      <c r="L247" s="69" t="str">
        <f t="shared" si="34"/>
        <v>KBZ Pay</v>
      </c>
      <c r="M247" s="71">
        <v>1</v>
      </c>
      <c r="N247" s="56" t="s">
        <v>62</v>
      </c>
      <c r="O247" s="71">
        <v>1</v>
      </c>
      <c r="P247" s="71">
        <v>2</v>
      </c>
      <c r="Q247" s="71">
        <v>1</v>
      </c>
      <c r="R247" s="71" t="s">
        <v>62</v>
      </c>
      <c r="S247" s="71" t="s">
        <v>62</v>
      </c>
      <c r="T247" s="71">
        <v>1</v>
      </c>
      <c r="U247" s="71" t="s">
        <v>62</v>
      </c>
      <c r="V247" s="71">
        <v>2</v>
      </c>
      <c r="W247" s="71" t="s">
        <v>62</v>
      </c>
      <c r="X247" s="71" t="s">
        <v>62</v>
      </c>
      <c r="Y247" s="71">
        <v>1</v>
      </c>
      <c r="Z247" s="71">
        <v>111</v>
      </c>
      <c r="AA247" s="71">
        <v>257</v>
      </c>
      <c r="AB247" s="71">
        <v>83</v>
      </c>
      <c r="AC247" s="71">
        <v>6</v>
      </c>
      <c r="AD247" s="71">
        <v>218</v>
      </c>
      <c r="AE247" s="71">
        <v>5</v>
      </c>
      <c r="AF247" s="72">
        <v>0</v>
      </c>
      <c r="AG247" s="72">
        <v>2.2301544135324591</v>
      </c>
      <c r="AH247" s="72">
        <v>0</v>
      </c>
      <c r="AI247" s="72">
        <v>2.5719599999999999E-2</v>
      </c>
      <c r="AJ247" s="72">
        <v>1.335292653157885</v>
      </c>
      <c r="AK247" s="72">
        <v>1.4060973330641353</v>
      </c>
      <c r="AL247" s="73">
        <v>0.1</v>
      </c>
      <c r="AM247" s="60"/>
    </row>
    <row r="248" spans="1:39" ht="15.75" customHeight="1" thickBot="1" x14ac:dyDescent="0.4">
      <c r="A248" s="62" t="s">
        <v>558</v>
      </c>
      <c r="B248" s="63" t="s">
        <v>559</v>
      </c>
      <c r="C248" s="63" t="s">
        <v>563</v>
      </c>
      <c r="D248" s="64" t="s">
        <v>564</v>
      </c>
      <c r="E248" s="75">
        <v>104202</v>
      </c>
      <c r="F248" s="74" t="s">
        <v>62</v>
      </c>
      <c r="G248" s="66" t="str">
        <f t="shared" si="23"/>
        <v>Yes</v>
      </c>
      <c r="H248" s="67">
        <f t="shared" si="25"/>
        <v>4.1841807258977752</v>
      </c>
      <c r="I248" s="68">
        <f t="shared" si="24"/>
        <v>436</v>
      </c>
      <c r="J248" s="69" t="str">
        <f t="shared" si="32"/>
        <v>KBZ Pay</v>
      </c>
      <c r="K248" s="69" t="str">
        <f t="shared" si="33"/>
        <v>M-Pitesan</v>
      </c>
      <c r="L248" s="69" t="str">
        <f t="shared" si="34"/>
        <v>Mytel Wallet</v>
      </c>
      <c r="M248" s="71" t="s">
        <v>62</v>
      </c>
      <c r="N248" s="56" t="s">
        <v>62</v>
      </c>
      <c r="O248" s="71" t="s">
        <v>62</v>
      </c>
      <c r="P248" s="71">
        <v>1</v>
      </c>
      <c r="Q248" s="71" t="s">
        <v>62</v>
      </c>
      <c r="R248" s="71" t="s">
        <v>62</v>
      </c>
      <c r="S248" s="71" t="s">
        <v>62</v>
      </c>
      <c r="T248" s="71">
        <v>1</v>
      </c>
      <c r="U248" s="71">
        <v>1</v>
      </c>
      <c r="V248" s="71" t="s">
        <v>62</v>
      </c>
      <c r="W248" s="71" t="s">
        <v>62</v>
      </c>
      <c r="X248" s="71" t="s">
        <v>62</v>
      </c>
      <c r="Y248" s="71" t="s">
        <v>62</v>
      </c>
      <c r="Z248" s="71">
        <v>123</v>
      </c>
      <c r="AA248" s="71">
        <v>113</v>
      </c>
      <c r="AB248" s="71">
        <v>88</v>
      </c>
      <c r="AC248" s="71">
        <v>20</v>
      </c>
      <c r="AD248" s="71">
        <v>88</v>
      </c>
      <c r="AE248" s="71">
        <v>1</v>
      </c>
      <c r="AF248" s="72">
        <v>0</v>
      </c>
      <c r="AG248" s="72">
        <v>2.8663176406529716</v>
      </c>
      <c r="AH248" s="72">
        <v>0</v>
      </c>
      <c r="AI248" s="72">
        <v>0.31655900000000003</v>
      </c>
      <c r="AJ248" s="72">
        <v>0.57273671235039436</v>
      </c>
      <c r="AK248" s="72">
        <v>0.50036769534800496</v>
      </c>
      <c r="AL248" s="73">
        <v>0</v>
      </c>
      <c r="AM248" s="60"/>
    </row>
    <row r="249" spans="1:39" ht="15.75" customHeight="1" thickBot="1" x14ac:dyDescent="0.4">
      <c r="A249" s="62" t="s">
        <v>558</v>
      </c>
      <c r="B249" s="63" t="s">
        <v>559</v>
      </c>
      <c r="C249" s="63" t="s">
        <v>565</v>
      </c>
      <c r="D249" s="64" t="s">
        <v>566</v>
      </c>
      <c r="E249" s="75">
        <v>146583</v>
      </c>
      <c r="F249" s="74" t="s">
        <v>62</v>
      </c>
      <c r="G249" s="66" t="str">
        <f t="shared" si="23"/>
        <v>Yes</v>
      </c>
      <c r="H249" s="67">
        <f t="shared" si="25"/>
        <v>4.939181214738408</v>
      </c>
      <c r="I249" s="68">
        <f t="shared" si="24"/>
        <v>724</v>
      </c>
      <c r="J249" s="69" t="str">
        <f t="shared" si="32"/>
        <v>M-Pitesan</v>
      </c>
      <c r="K249" s="69" t="str">
        <f t="shared" si="33"/>
        <v>Wave Money</v>
      </c>
      <c r="L249" s="69" t="str">
        <f t="shared" si="34"/>
        <v>Mytel Wallet</v>
      </c>
      <c r="M249" s="71" t="s">
        <v>62</v>
      </c>
      <c r="N249" s="56" t="s">
        <v>62</v>
      </c>
      <c r="O249" s="71" t="s">
        <v>62</v>
      </c>
      <c r="P249" s="71" t="s">
        <v>62</v>
      </c>
      <c r="Q249" s="71" t="s">
        <v>62</v>
      </c>
      <c r="R249" s="71" t="s">
        <v>62</v>
      </c>
      <c r="S249" s="71" t="s">
        <v>62</v>
      </c>
      <c r="T249" s="71">
        <v>1</v>
      </c>
      <c r="U249" s="71" t="s">
        <v>62</v>
      </c>
      <c r="V249" s="71" t="s">
        <v>62</v>
      </c>
      <c r="W249" s="71" t="s">
        <v>62</v>
      </c>
      <c r="X249" s="71" t="s">
        <v>62</v>
      </c>
      <c r="Y249" s="71" t="s">
        <v>62</v>
      </c>
      <c r="Z249" s="71" t="s">
        <v>62</v>
      </c>
      <c r="AA249" s="71">
        <v>355</v>
      </c>
      <c r="AB249" s="71">
        <v>103</v>
      </c>
      <c r="AC249" s="71">
        <v>53</v>
      </c>
      <c r="AD249" s="71">
        <v>211</v>
      </c>
      <c r="AE249" s="71">
        <v>1</v>
      </c>
      <c r="AF249" s="72">
        <v>0</v>
      </c>
      <c r="AG249" s="72">
        <v>2.0550028791482777</v>
      </c>
      <c r="AH249" s="72">
        <v>0</v>
      </c>
      <c r="AI249" s="72">
        <v>0.44636598</v>
      </c>
      <c r="AJ249" s="72">
        <v>0.90701529605363029</v>
      </c>
      <c r="AK249" s="72">
        <v>0.29147650810258219</v>
      </c>
      <c r="AL249" s="73">
        <v>0</v>
      </c>
      <c r="AM249" s="60"/>
    </row>
    <row r="250" spans="1:39" ht="15.75" customHeight="1" thickBot="1" x14ac:dyDescent="0.4">
      <c r="A250" s="62" t="s">
        <v>558</v>
      </c>
      <c r="B250" s="63" t="s">
        <v>559</v>
      </c>
      <c r="C250" s="63" t="s">
        <v>567</v>
      </c>
      <c r="D250" s="64" t="s">
        <v>568</v>
      </c>
      <c r="E250" s="75">
        <v>165606</v>
      </c>
      <c r="F250" s="74" t="s">
        <v>62</v>
      </c>
      <c r="G250" s="66" t="str">
        <f t="shared" si="23"/>
        <v>Yes</v>
      </c>
      <c r="H250" s="67">
        <f t="shared" si="25"/>
        <v>5.325893989348212</v>
      </c>
      <c r="I250" s="68">
        <f t="shared" si="24"/>
        <v>882</v>
      </c>
      <c r="J250" s="69" t="str">
        <f t="shared" si="32"/>
        <v>Wave Money</v>
      </c>
      <c r="K250" s="69" t="str">
        <f t="shared" si="33"/>
        <v>Mytel Wallet</v>
      </c>
      <c r="L250" s="69" t="str">
        <f t="shared" si="34"/>
        <v>M-Pitesan</v>
      </c>
      <c r="M250" s="71" t="s">
        <v>62</v>
      </c>
      <c r="N250" s="56" t="s">
        <v>62</v>
      </c>
      <c r="O250" s="71">
        <v>1</v>
      </c>
      <c r="P250" s="71">
        <v>3</v>
      </c>
      <c r="Q250" s="71">
        <v>1</v>
      </c>
      <c r="R250" s="71">
        <v>1</v>
      </c>
      <c r="S250" s="71">
        <v>1</v>
      </c>
      <c r="T250" s="71">
        <v>1</v>
      </c>
      <c r="U250" s="71">
        <v>1</v>
      </c>
      <c r="V250" s="71">
        <v>4</v>
      </c>
      <c r="W250" s="71" t="s">
        <v>62</v>
      </c>
      <c r="X250" s="71" t="s">
        <v>62</v>
      </c>
      <c r="Y250" s="71" t="s">
        <v>62</v>
      </c>
      <c r="Z250" s="71">
        <v>133</v>
      </c>
      <c r="AA250" s="71">
        <v>191</v>
      </c>
      <c r="AB250" s="71">
        <v>209</v>
      </c>
      <c r="AC250" s="71">
        <v>10</v>
      </c>
      <c r="AD250" s="71">
        <v>324</v>
      </c>
      <c r="AE250" s="71">
        <v>2</v>
      </c>
      <c r="AF250" s="72">
        <v>0</v>
      </c>
      <c r="AG250" s="72">
        <v>0</v>
      </c>
      <c r="AH250" s="72">
        <v>0</v>
      </c>
      <c r="AI250" s="72">
        <v>2.5978500000000002E-2</v>
      </c>
      <c r="AJ250" s="72">
        <v>0.52081878518122693</v>
      </c>
      <c r="AK250" s="72">
        <v>0.49351335569477456</v>
      </c>
      <c r="AL250" s="73">
        <v>0</v>
      </c>
      <c r="AM250" s="60"/>
    </row>
    <row r="251" spans="1:39" ht="15.75" customHeight="1" thickBot="1" x14ac:dyDescent="0.4">
      <c r="A251" s="62" t="s">
        <v>558</v>
      </c>
      <c r="B251" s="63" t="s">
        <v>559</v>
      </c>
      <c r="C251" s="63" t="s">
        <v>569</v>
      </c>
      <c r="D251" s="64" t="s">
        <v>570</v>
      </c>
      <c r="E251" s="75">
        <v>83677</v>
      </c>
      <c r="F251" s="74" t="s">
        <v>62</v>
      </c>
      <c r="G251" s="66" t="str">
        <f t="shared" si="23"/>
        <v>Yes</v>
      </c>
      <c r="H251" s="67">
        <f t="shared" si="25"/>
        <v>2.8801223753241629</v>
      </c>
      <c r="I251" s="68">
        <f t="shared" si="24"/>
        <v>241</v>
      </c>
      <c r="J251" s="69" t="str">
        <f t="shared" si="32"/>
        <v>Wave Money</v>
      </c>
      <c r="K251" s="69" t="str">
        <f t="shared" si="33"/>
        <v>M-Pitesan</v>
      </c>
      <c r="L251" s="69" t="str">
        <f t="shared" si="34"/>
        <v>Mytel Wallet</v>
      </c>
      <c r="M251" s="71" t="s">
        <v>62</v>
      </c>
      <c r="N251" s="56" t="s">
        <v>62</v>
      </c>
      <c r="O251" s="71" t="s">
        <v>62</v>
      </c>
      <c r="P251" s="71">
        <v>1</v>
      </c>
      <c r="Q251" s="71">
        <v>1</v>
      </c>
      <c r="R251" s="71" t="s">
        <v>62</v>
      </c>
      <c r="S251" s="71" t="s">
        <v>62</v>
      </c>
      <c r="T251" s="71">
        <v>1</v>
      </c>
      <c r="U251" s="71">
        <v>1</v>
      </c>
      <c r="V251" s="71">
        <v>1</v>
      </c>
      <c r="W251" s="71" t="s">
        <v>62</v>
      </c>
      <c r="X251" s="71" t="s">
        <v>62</v>
      </c>
      <c r="Y251" s="71" t="s">
        <v>62</v>
      </c>
      <c r="Z251" s="71" t="s">
        <v>62</v>
      </c>
      <c r="AA251" s="71">
        <v>62</v>
      </c>
      <c r="AB251" s="71">
        <v>58</v>
      </c>
      <c r="AC251" s="71">
        <v>14</v>
      </c>
      <c r="AD251" s="71">
        <v>100</v>
      </c>
      <c r="AE251" s="71">
        <v>2</v>
      </c>
      <c r="AF251" s="72">
        <v>0</v>
      </c>
      <c r="AG251" s="72">
        <v>0</v>
      </c>
      <c r="AH251" s="72">
        <v>0</v>
      </c>
      <c r="AI251" s="72">
        <v>0</v>
      </c>
      <c r="AJ251" s="72">
        <v>0.20748954051116389</v>
      </c>
      <c r="AK251" s="72">
        <v>1.6887416472961745</v>
      </c>
      <c r="AL251" s="73">
        <v>0</v>
      </c>
      <c r="AM251" s="60"/>
    </row>
    <row r="252" spans="1:39" ht="15.75" customHeight="1" thickBot="1" x14ac:dyDescent="0.4">
      <c r="A252" s="62" t="s">
        <v>558</v>
      </c>
      <c r="B252" s="63" t="s">
        <v>559</v>
      </c>
      <c r="C252" s="63" t="s">
        <v>571</v>
      </c>
      <c r="D252" s="64" t="s">
        <v>572</v>
      </c>
      <c r="E252" s="75">
        <v>84355</v>
      </c>
      <c r="F252" s="74" t="s">
        <v>62</v>
      </c>
      <c r="G252" s="66" t="str">
        <f t="shared" si="23"/>
        <v>Yes</v>
      </c>
      <c r="H252" s="67">
        <f t="shared" si="25"/>
        <v>3.1770493746665878</v>
      </c>
      <c r="I252" s="68">
        <f t="shared" si="24"/>
        <v>268</v>
      </c>
      <c r="J252" s="69" t="str">
        <f t="shared" si="32"/>
        <v>KBZ Pay</v>
      </c>
      <c r="K252" s="69" t="str">
        <f t="shared" si="33"/>
        <v>Mytel Wallet</v>
      </c>
      <c r="L252" s="69" t="str">
        <f t="shared" si="34"/>
        <v>M-Pitesan</v>
      </c>
      <c r="M252" s="71" t="s">
        <v>62</v>
      </c>
      <c r="N252" s="56" t="s">
        <v>62</v>
      </c>
      <c r="O252" s="71" t="s">
        <v>62</v>
      </c>
      <c r="P252" s="71">
        <v>1</v>
      </c>
      <c r="Q252" s="71">
        <v>1</v>
      </c>
      <c r="R252" s="71" t="s">
        <v>62</v>
      </c>
      <c r="S252" s="71" t="s">
        <v>62</v>
      </c>
      <c r="T252" s="71">
        <v>1</v>
      </c>
      <c r="U252" s="71" t="s">
        <v>62</v>
      </c>
      <c r="V252" s="71">
        <v>1</v>
      </c>
      <c r="W252" s="71" t="s">
        <v>62</v>
      </c>
      <c r="X252" s="71" t="s">
        <v>62</v>
      </c>
      <c r="Y252" s="71" t="s">
        <v>62</v>
      </c>
      <c r="Z252" s="71">
        <v>84</v>
      </c>
      <c r="AA252" s="71">
        <v>55</v>
      </c>
      <c r="AB252" s="71">
        <v>66</v>
      </c>
      <c r="AC252" s="71">
        <v>4</v>
      </c>
      <c r="AD252" s="71">
        <v>52</v>
      </c>
      <c r="AE252" s="71">
        <v>3</v>
      </c>
      <c r="AF252" s="72">
        <v>0</v>
      </c>
      <c r="AG252" s="72">
        <v>0.18621622072171326</v>
      </c>
      <c r="AH252" s="72">
        <v>0</v>
      </c>
      <c r="AI252" s="72">
        <v>0.30241598999999997</v>
      </c>
      <c r="AJ252" s="72">
        <v>0.47339433942787051</v>
      </c>
      <c r="AK252" s="72">
        <v>0.70521641036572102</v>
      </c>
      <c r="AL252" s="73">
        <v>0</v>
      </c>
      <c r="AM252" s="60"/>
    </row>
    <row r="253" spans="1:39" ht="15.75" customHeight="1" thickBot="1" x14ac:dyDescent="0.4">
      <c r="A253" s="62" t="s">
        <v>558</v>
      </c>
      <c r="B253" s="63" t="s">
        <v>559</v>
      </c>
      <c r="C253" s="63" t="s">
        <v>573</v>
      </c>
      <c r="D253" s="64" t="s">
        <v>574</v>
      </c>
      <c r="E253" s="75">
        <v>152694</v>
      </c>
      <c r="F253" s="74" t="s">
        <v>62</v>
      </c>
      <c r="G253" s="66" t="str">
        <f t="shared" si="23"/>
        <v>Yes</v>
      </c>
      <c r="H253" s="67">
        <f t="shared" si="25"/>
        <v>3.2548757646010977</v>
      </c>
      <c r="I253" s="68">
        <f t="shared" si="24"/>
        <v>497</v>
      </c>
      <c r="J253" s="69" t="str">
        <f t="shared" si="32"/>
        <v>Mytel Wallet</v>
      </c>
      <c r="K253" s="69" t="str">
        <f t="shared" si="33"/>
        <v>Wave Money</v>
      </c>
      <c r="L253" s="69" t="str">
        <f t="shared" si="34"/>
        <v>M-Pitesan</v>
      </c>
      <c r="M253" s="71" t="s">
        <v>62</v>
      </c>
      <c r="N253" s="56">
        <v>1</v>
      </c>
      <c r="O253" s="71" t="s">
        <v>62</v>
      </c>
      <c r="P253" s="71">
        <v>2</v>
      </c>
      <c r="Q253" s="71" t="s">
        <v>62</v>
      </c>
      <c r="R253" s="71" t="s">
        <v>62</v>
      </c>
      <c r="S253" s="71" t="s">
        <v>62</v>
      </c>
      <c r="T253" s="71">
        <v>1</v>
      </c>
      <c r="U253" s="71" t="s">
        <v>62</v>
      </c>
      <c r="V253" s="71">
        <v>1</v>
      </c>
      <c r="W253" s="71">
        <v>1</v>
      </c>
      <c r="X253" s="71" t="s">
        <v>62</v>
      </c>
      <c r="Y253" s="71" t="s">
        <v>62</v>
      </c>
      <c r="Z253" s="71" t="s">
        <v>62</v>
      </c>
      <c r="AA253" s="71">
        <v>86</v>
      </c>
      <c r="AB253" s="71">
        <v>193</v>
      </c>
      <c r="AC253" s="71">
        <v>38</v>
      </c>
      <c r="AD253" s="71">
        <v>171</v>
      </c>
      <c r="AE253" s="71">
        <v>3</v>
      </c>
      <c r="AF253" s="72">
        <v>0</v>
      </c>
      <c r="AG253" s="72">
        <v>0.21035205947976843</v>
      </c>
      <c r="AH253" s="72">
        <v>0</v>
      </c>
      <c r="AI253" s="72">
        <v>0.15084599999999998</v>
      </c>
      <c r="AJ253" s="72">
        <v>0.16340484445874801</v>
      </c>
      <c r="AK253" s="72">
        <v>0.18618339133848161</v>
      </c>
      <c r="AL253" s="73">
        <v>0</v>
      </c>
      <c r="AM253" s="60"/>
    </row>
    <row r="254" spans="1:39" ht="15.75" customHeight="1" thickBot="1" x14ac:dyDescent="0.4">
      <c r="A254" s="62" t="s">
        <v>558</v>
      </c>
      <c r="B254" s="63" t="s">
        <v>559</v>
      </c>
      <c r="C254" s="63" t="s">
        <v>575</v>
      </c>
      <c r="D254" s="64" t="s">
        <v>576</v>
      </c>
      <c r="E254" s="75">
        <v>185065</v>
      </c>
      <c r="F254" s="74" t="s">
        <v>62</v>
      </c>
      <c r="G254" s="66" t="str">
        <f t="shared" si="23"/>
        <v>Yes</v>
      </c>
      <c r="H254" s="67">
        <f t="shared" si="25"/>
        <v>4.025612622592063</v>
      </c>
      <c r="I254" s="68">
        <f t="shared" si="24"/>
        <v>745</v>
      </c>
      <c r="J254" s="69" t="str">
        <f t="shared" si="32"/>
        <v>Wave Money</v>
      </c>
      <c r="K254" s="69" t="str">
        <f t="shared" si="33"/>
        <v>KBZ Pay</v>
      </c>
      <c r="L254" s="69" t="str">
        <f t="shared" si="34"/>
        <v>Mytel Wallet</v>
      </c>
      <c r="M254" s="71" t="s">
        <v>62</v>
      </c>
      <c r="N254" s="56">
        <v>1</v>
      </c>
      <c r="O254" s="71" t="s">
        <v>62</v>
      </c>
      <c r="P254" s="71">
        <v>1</v>
      </c>
      <c r="Q254" s="71" t="s">
        <v>62</v>
      </c>
      <c r="R254" s="71" t="s">
        <v>62</v>
      </c>
      <c r="S254" s="71" t="s">
        <v>62</v>
      </c>
      <c r="T254" s="71" t="s">
        <v>62</v>
      </c>
      <c r="U254" s="71" t="s">
        <v>62</v>
      </c>
      <c r="V254" s="71">
        <v>2</v>
      </c>
      <c r="W254" s="71" t="s">
        <v>62</v>
      </c>
      <c r="X254" s="71" t="s">
        <v>62</v>
      </c>
      <c r="Y254" s="71" t="s">
        <v>62</v>
      </c>
      <c r="Z254" s="71">
        <v>204</v>
      </c>
      <c r="AA254" s="71">
        <v>129</v>
      </c>
      <c r="AB254" s="71">
        <v>132</v>
      </c>
      <c r="AC254" s="71">
        <v>36</v>
      </c>
      <c r="AD254" s="71">
        <v>237</v>
      </c>
      <c r="AE254" s="71">
        <v>3</v>
      </c>
      <c r="AF254" s="72">
        <v>0</v>
      </c>
      <c r="AG254" s="72">
        <v>0.14716243718746913</v>
      </c>
      <c r="AH254" s="72">
        <v>0</v>
      </c>
      <c r="AI254" s="72">
        <v>0.30597099999999999</v>
      </c>
      <c r="AJ254" s="72">
        <v>2.1742377780341626</v>
      </c>
      <c r="AK254" s="72">
        <v>1.1393917377751992</v>
      </c>
      <c r="AL254" s="73">
        <v>7.4</v>
      </c>
      <c r="AM254" s="60"/>
    </row>
    <row r="255" spans="1:39" ht="15.75" customHeight="1" thickBot="1" x14ac:dyDescent="0.4">
      <c r="A255" s="62" t="s">
        <v>558</v>
      </c>
      <c r="B255" s="63" t="s">
        <v>559</v>
      </c>
      <c r="C255" s="63" t="s">
        <v>577</v>
      </c>
      <c r="D255" s="64" t="s">
        <v>578</v>
      </c>
      <c r="E255" s="75">
        <v>107841</v>
      </c>
      <c r="F255" s="74" t="s">
        <v>62</v>
      </c>
      <c r="G255" s="66" t="str">
        <f t="shared" si="23"/>
        <v>Yes</v>
      </c>
      <c r="H255" s="67">
        <f t="shared" si="25"/>
        <v>2.3182277612410864</v>
      </c>
      <c r="I255" s="68">
        <f t="shared" si="24"/>
        <v>250</v>
      </c>
      <c r="J255" s="69" t="str">
        <f t="shared" si="32"/>
        <v>Mytel Wallet</v>
      </c>
      <c r="K255" s="69" t="str">
        <f t="shared" si="33"/>
        <v>Wave Money</v>
      </c>
      <c r="L255" s="69" t="str">
        <f t="shared" si="34"/>
        <v>KBZ Pay</v>
      </c>
      <c r="M255" s="71" t="s">
        <v>62</v>
      </c>
      <c r="N255" s="56" t="s">
        <v>62</v>
      </c>
      <c r="O255" s="71" t="s">
        <v>62</v>
      </c>
      <c r="P255" s="71">
        <v>1</v>
      </c>
      <c r="Q255" s="71" t="s">
        <v>62</v>
      </c>
      <c r="R255" s="71" t="s">
        <v>62</v>
      </c>
      <c r="S255" s="71">
        <v>1</v>
      </c>
      <c r="T255" s="71" t="s">
        <v>62</v>
      </c>
      <c r="U255" s="71" t="s">
        <v>62</v>
      </c>
      <c r="V255" s="71">
        <v>1</v>
      </c>
      <c r="W255" s="71" t="s">
        <v>62</v>
      </c>
      <c r="X255" s="71" t="s">
        <v>62</v>
      </c>
      <c r="Y255" s="71">
        <v>1</v>
      </c>
      <c r="Z255" s="71">
        <v>48</v>
      </c>
      <c r="AA255" s="71">
        <v>11</v>
      </c>
      <c r="AB255" s="71">
        <v>110</v>
      </c>
      <c r="AC255" s="71">
        <v>11</v>
      </c>
      <c r="AD255" s="71">
        <v>65</v>
      </c>
      <c r="AE255" s="71">
        <v>1</v>
      </c>
      <c r="AF255" s="72">
        <v>0</v>
      </c>
      <c r="AG255" s="72">
        <v>1.0460808334687375</v>
      </c>
      <c r="AH255" s="72">
        <v>0</v>
      </c>
      <c r="AI255" s="72">
        <v>0.49860200999999998</v>
      </c>
      <c r="AJ255" s="72">
        <v>1.5274800677665576</v>
      </c>
      <c r="AK255" s="72">
        <v>0.58295301620516504</v>
      </c>
      <c r="AL255" s="73">
        <v>7.4</v>
      </c>
      <c r="AM255" s="60"/>
    </row>
    <row r="256" spans="1:39" ht="15.75" customHeight="1" thickBot="1" x14ac:dyDescent="0.4">
      <c r="A256" s="62" t="s">
        <v>558</v>
      </c>
      <c r="B256" s="63" t="s">
        <v>579</v>
      </c>
      <c r="C256" s="63" t="s">
        <v>579</v>
      </c>
      <c r="D256" s="64" t="s">
        <v>580</v>
      </c>
      <c r="E256" s="75">
        <v>125033</v>
      </c>
      <c r="F256" s="74" t="s">
        <v>62</v>
      </c>
      <c r="G256" s="66" t="str">
        <f t="shared" si="23"/>
        <v>Yes</v>
      </c>
      <c r="H256" s="67">
        <f t="shared" si="25"/>
        <v>2.9512208776882902</v>
      </c>
      <c r="I256" s="68">
        <f t="shared" si="24"/>
        <v>369</v>
      </c>
      <c r="J256" s="69" t="str">
        <f t="shared" si="32"/>
        <v>KBZ Pay</v>
      </c>
      <c r="K256" s="69" t="str">
        <f t="shared" si="33"/>
        <v>Mytel Wallet</v>
      </c>
      <c r="L256" s="69" t="str">
        <f t="shared" si="34"/>
        <v>M-Pitesan</v>
      </c>
      <c r="M256" s="71" t="s">
        <v>62</v>
      </c>
      <c r="N256" s="56" t="s">
        <v>62</v>
      </c>
      <c r="O256" s="71" t="s">
        <v>62</v>
      </c>
      <c r="P256" s="71">
        <v>2</v>
      </c>
      <c r="Q256" s="71">
        <v>1</v>
      </c>
      <c r="R256" s="71" t="s">
        <v>62</v>
      </c>
      <c r="S256" s="71" t="s">
        <v>62</v>
      </c>
      <c r="T256" s="71" t="s">
        <v>62</v>
      </c>
      <c r="U256" s="71" t="s">
        <v>62</v>
      </c>
      <c r="V256" s="71">
        <v>1</v>
      </c>
      <c r="W256" s="71" t="s">
        <v>62</v>
      </c>
      <c r="X256" s="71" t="s">
        <v>62</v>
      </c>
      <c r="Y256" s="71">
        <v>1</v>
      </c>
      <c r="Z256" s="71">
        <v>103</v>
      </c>
      <c r="AA256" s="71">
        <v>86</v>
      </c>
      <c r="AB256" s="71">
        <v>92</v>
      </c>
      <c r="AC256" s="71">
        <v>6</v>
      </c>
      <c r="AD256" s="71">
        <v>76</v>
      </c>
      <c r="AE256" s="71">
        <v>1</v>
      </c>
      <c r="AF256" s="72">
        <v>0</v>
      </c>
      <c r="AG256" s="72">
        <v>3.9367286327932076</v>
      </c>
      <c r="AH256" s="72">
        <v>0</v>
      </c>
      <c r="AI256" s="72">
        <v>0.68808497999999996</v>
      </c>
      <c r="AJ256" s="72">
        <v>0.29280496468973727</v>
      </c>
      <c r="AK256" s="72">
        <v>0</v>
      </c>
      <c r="AL256" s="73">
        <v>9.1999999999999993</v>
      </c>
      <c r="AM256" s="60"/>
    </row>
    <row r="257" spans="1:39" ht="15.75" customHeight="1" thickBot="1" x14ac:dyDescent="0.4">
      <c r="A257" s="62" t="s">
        <v>558</v>
      </c>
      <c r="B257" s="63" t="s">
        <v>579</v>
      </c>
      <c r="C257" s="63" t="s">
        <v>581</v>
      </c>
      <c r="D257" s="64" t="s">
        <v>582</v>
      </c>
      <c r="E257" s="75">
        <v>52469</v>
      </c>
      <c r="F257" s="74" t="s">
        <v>62</v>
      </c>
      <c r="G257" s="66" t="str">
        <f t="shared" si="23"/>
        <v>Yes</v>
      </c>
      <c r="H257" s="67">
        <f t="shared" si="25"/>
        <v>1.7724751758181021</v>
      </c>
      <c r="I257" s="68">
        <f t="shared" si="24"/>
        <v>93</v>
      </c>
      <c r="J257" s="69" t="str">
        <f t="shared" si="32"/>
        <v>Wave Money</v>
      </c>
      <c r="K257" s="69" t="str">
        <f t="shared" si="33"/>
        <v>M-Pitesan</v>
      </c>
      <c r="L257" s="69" t="str">
        <f t="shared" si="34"/>
        <v>M-Pitesan</v>
      </c>
      <c r="M257" s="71" t="s">
        <v>62</v>
      </c>
      <c r="N257" s="56" t="s">
        <v>62</v>
      </c>
      <c r="O257" s="71" t="s">
        <v>62</v>
      </c>
      <c r="P257" s="71" t="s">
        <v>62</v>
      </c>
      <c r="Q257" s="71" t="s">
        <v>62</v>
      </c>
      <c r="R257" s="71" t="s">
        <v>62</v>
      </c>
      <c r="S257" s="71" t="s">
        <v>62</v>
      </c>
      <c r="T257" s="71" t="s">
        <v>62</v>
      </c>
      <c r="U257" s="71" t="s">
        <v>62</v>
      </c>
      <c r="V257" s="71" t="s">
        <v>62</v>
      </c>
      <c r="W257" s="71" t="s">
        <v>62</v>
      </c>
      <c r="X257" s="71" t="s">
        <v>62</v>
      </c>
      <c r="Y257" s="71" t="s">
        <v>62</v>
      </c>
      <c r="Z257" s="71" t="s">
        <v>62</v>
      </c>
      <c r="AA257" s="71">
        <v>9</v>
      </c>
      <c r="AB257" s="71">
        <v>9</v>
      </c>
      <c r="AC257" s="71">
        <v>1</v>
      </c>
      <c r="AD257" s="71">
        <v>73</v>
      </c>
      <c r="AE257" s="71">
        <v>1</v>
      </c>
      <c r="AF257" s="72">
        <v>0</v>
      </c>
      <c r="AG257" s="72">
        <v>0.48226135355519018</v>
      </c>
      <c r="AH257" s="72">
        <v>0</v>
      </c>
      <c r="AI257" s="72">
        <v>0.46558199</v>
      </c>
      <c r="AJ257" s="72">
        <v>0.87835417134737648</v>
      </c>
      <c r="AK257" s="72">
        <v>0</v>
      </c>
      <c r="AL257" s="73">
        <v>8.9</v>
      </c>
      <c r="AM257" s="60"/>
    </row>
    <row r="258" spans="1:39" ht="15.75" customHeight="1" thickBot="1" x14ac:dyDescent="0.4">
      <c r="A258" s="62" t="s">
        <v>558</v>
      </c>
      <c r="B258" s="63" t="s">
        <v>579</v>
      </c>
      <c r="C258" s="63" t="s">
        <v>583</v>
      </c>
      <c r="D258" s="64" t="s">
        <v>584</v>
      </c>
      <c r="E258" s="75">
        <v>119931</v>
      </c>
      <c r="F258" s="74" t="s">
        <v>62</v>
      </c>
      <c r="G258" s="66" t="str">
        <f t="shared" si="23"/>
        <v>Yes</v>
      </c>
      <c r="H258" s="67">
        <f t="shared" si="25"/>
        <v>2.5181145825516338</v>
      </c>
      <c r="I258" s="68">
        <f t="shared" si="24"/>
        <v>302</v>
      </c>
      <c r="J258" s="69" t="str">
        <f t="shared" si="32"/>
        <v>M-Pitesan</v>
      </c>
      <c r="K258" s="69" t="str">
        <f t="shared" si="33"/>
        <v>KBZ Pay</v>
      </c>
      <c r="L258" s="69" t="str">
        <f t="shared" si="34"/>
        <v>Wave Money</v>
      </c>
      <c r="M258" s="71" t="s">
        <v>62</v>
      </c>
      <c r="N258" s="56" t="s">
        <v>62</v>
      </c>
      <c r="O258" s="71" t="s">
        <v>62</v>
      </c>
      <c r="P258" s="71">
        <v>1</v>
      </c>
      <c r="Q258" s="71" t="s">
        <v>62</v>
      </c>
      <c r="R258" s="71" t="s">
        <v>62</v>
      </c>
      <c r="S258" s="71" t="s">
        <v>62</v>
      </c>
      <c r="T258" s="71" t="s">
        <v>62</v>
      </c>
      <c r="U258" s="71" t="s">
        <v>62</v>
      </c>
      <c r="V258" s="71">
        <v>2</v>
      </c>
      <c r="W258" s="71">
        <v>1</v>
      </c>
      <c r="X258" s="71" t="s">
        <v>62</v>
      </c>
      <c r="Y258" s="71" t="s">
        <v>62</v>
      </c>
      <c r="Z258" s="71">
        <v>123</v>
      </c>
      <c r="AA258" s="71">
        <v>127</v>
      </c>
      <c r="AB258" s="71" t="s">
        <v>62</v>
      </c>
      <c r="AC258" s="71" t="s">
        <v>62</v>
      </c>
      <c r="AD258" s="71">
        <v>47</v>
      </c>
      <c r="AE258" s="71">
        <v>1</v>
      </c>
      <c r="AF258" s="72">
        <v>0</v>
      </c>
      <c r="AG258" s="72">
        <v>0.45295620340464549</v>
      </c>
      <c r="AH258" s="72">
        <v>0</v>
      </c>
      <c r="AI258" s="72">
        <v>0.35785100000000003</v>
      </c>
      <c r="AJ258" s="72">
        <v>0.68221977981941062</v>
      </c>
      <c r="AK258" s="72">
        <v>1.6495628410788905E-2</v>
      </c>
      <c r="AL258" s="73">
        <v>7.4</v>
      </c>
      <c r="AM258" s="60"/>
    </row>
    <row r="259" spans="1:39" ht="15.75" customHeight="1" thickBot="1" x14ac:dyDescent="0.4">
      <c r="A259" s="62" t="s">
        <v>558</v>
      </c>
      <c r="B259" s="63" t="s">
        <v>579</v>
      </c>
      <c r="C259" s="63" t="s">
        <v>585</v>
      </c>
      <c r="D259" s="64" t="s">
        <v>586</v>
      </c>
      <c r="E259" s="75">
        <v>56422</v>
      </c>
      <c r="F259" s="74" t="s">
        <v>62</v>
      </c>
      <c r="G259" s="66" t="str">
        <f t="shared" si="23"/>
        <v>Yes</v>
      </c>
      <c r="H259" s="67">
        <f t="shared" si="25"/>
        <v>2.9243911949239658</v>
      </c>
      <c r="I259" s="68">
        <f t="shared" si="24"/>
        <v>165</v>
      </c>
      <c r="J259" s="69" t="str">
        <f t="shared" si="32"/>
        <v>Wave Money</v>
      </c>
      <c r="K259" s="69" t="str">
        <f t="shared" si="33"/>
        <v>Mytel Wallet</v>
      </c>
      <c r="L259" s="69" t="str">
        <f t="shared" si="34"/>
        <v>M-Pitesan</v>
      </c>
      <c r="M259" s="71" t="s">
        <v>62</v>
      </c>
      <c r="N259" s="56" t="s">
        <v>62</v>
      </c>
      <c r="O259" s="71" t="s">
        <v>62</v>
      </c>
      <c r="P259" s="71" t="s">
        <v>62</v>
      </c>
      <c r="Q259" s="71" t="s">
        <v>62</v>
      </c>
      <c r="R259" s="71" t="s">
        <v>62</v>
      </c>
      <c r="S259" s="71" t="s">
        <v>62</v>
      </c>
      <c r="T259" s="71" t="s">
        <v>62</v>
      </c>
      <c r="U259" s="71" t="s">
        <v>62</v>
      </c>
      <c r="V259" s="71" t="s">
        <v>62</v>
      </c>
      <c r="W259" s="71" t="s">
        <v>62</v>
      </c>
      <c r="X259" s="71" t="s">
        <v>62</v>
      </c>
      <c r="Y259" s="71" t="s">
        <v>62</v>
      </c>
      <c r="Z259" s="71" t="s">
        <v>62</v>
      </c>
      <c r="AA259" s="71">
        <v>23</v>
      </c>
      <c r="AB259" s="71">
        <v>34</v>
      </c>
      <c r="AC259" s="71" t="s">
        <v>62</v>
      </c>
      <c r="AD259" s="71">
        <v>106</v>
      </c>
      <c r="AE259" s="71">
        <v>2</v>
      </c>
      <c r="AF259" s="72">
        <v>0</v>
      </c>
      <c r="AG259" s="72">
        <v>0</v>
      </c>
      <c r="AH259" s="72">
        <v>0</v>
      </c>
      <c r="AI259" s="72">
        <v>0.26798601</v>
      </c>
      <c r="AJ259" s="72">
        <v>0.8373663341085601</v>
      </c>
      <c r="AK259" s="72">
        <v>0.29809127160744953</v>
      </c>
      <c r="AL259" s="73">
        <v>6.9</v>
      </c>
      <c r="AM259" s="60"/>
    </row>
    <row r="260" spans="1:39" ht="15.75" customHeight="1" thickBot="1" x14ac:dyDescent="0.4">
      <c r="A260" s="62" t="s">
        <v>558</v>
      </c>
      <c r="B260" s="63" t="s">
        <v>579</v>
      </c>
      <c r="C260" s="63" t="s">
        <v>587</v>
      </c>
      <c r="D260" s="64" t="s">
        <v>588</v>
      </c>
      <c r="E260" s="75">
        <v>82613</v>
      </c>
      <c r="F260" s="74" t="s">
        <v>62</v>
      </c>
      <c r="G260" s="66" t="str">
        <f t="shared" si="23"/>
        <v>Yes</v>
      </c>
      <c r="H260" s="67">
        <f t="shared" si="25"/>
        <v>0.19367411908537399</v>
      </c>
      <c r="I260" s="68">
        <f t="shared" si="24"/>
        <v>16</v>
      </c>
      <c r="J260" s="69" t="str">
        <f t="shared" si="32"/>
        <v>Mytel Wallet</v>
      </c>
      <c r="K260" s="69" t="str">
        <f t="shared" si="33"/>
        <v>Post</v>
      </c>
      <c r="L260" s="69" t="s">
        <v>62</v>
      </c>
      <c r="M260" s="71" t="s">
        <v>62</v>
      </c>
      <c r="N260" s="56" t="s">
        <v>62</v>
      </c>
      <c r="O260" s="71" t="s">
        <v>62</v>
      </c>
      <c r="P260" s="71" t="s">
        <v>62</v>
      </c>
      <c r="Q260" s="71" t="s">
        <v>62</v>
      </c>
      <c r="R260" s="71" t="s">
        <v>62</v>
      </c>
      <c r="S260" s="71" t="s">
        <v>62</v>
      </c>
      <c r="T260" s="71" t="s">
        <v>62</v>
      </c>
      <c r="U260" s="71" t="s">
        <v>62</v>
      </c>
      <c r="V260" s="71" t="s">
        <v>62</v>
      </c>
      <c r="W260" s="71" t="s">
        <v>62</v>
      </c>
      <c r="X260" s="71" t="s">
        <v>62</v>
      </c>
      <c r="Y260" s="71" t="s">
        <v>62</v>
      </c>
      <c r="Z260" s="71" t="s">
        <v>62</v>
      </c>
      <c r="AA260" s="71" t="s">
        <v>62</v>
      </c>
      <c r="AB260" s="71">
        <v>14</v>
      </c>
      <c r="AC260" s="71" t="s">
        <v>62</v>
      </c>
      <c r="AD260" s="71" t="s">
        <v>62</v>
      </c>
      <c r="AE260" s="71">
        <v>2</v>
      </c>
      <c r="AF260" s="72">
        <v>0</v>
      </c>
      <c r="AG260" s="72">
        <v>0</v>
      </c>
      <c r="AH260" s="72">
        <v>0</v>
      </c>
      <c r="AI260" s="72">
        <v>5.0958800000000005E-2</v>
      </c>
      <c r="AJ260" s="72">
        <v>1.0683555679699788</v>
      </c>
      <c r="AK260" s="72">
        <v>3.2109208295399233E-2</v>
      </c>
      <c r="AL260" s="73">
        <v>9.6</v>
      </c>
      <c r="AM260" s="60"/>
    </row>
    <row r="261" spans="1:39" ht="15.75" customHeight="1" thickBot="1" x14ac:dyDescent="0.4">
      <c r="A261" s="62" t="s">
        <v>558</v>
      </c>
      <c r="B261" s="63" t="s">
        <v>579</v>
      </c>
      <c r="C261" s="63" t="s">
        <v>589</v>
      </c>
      <c r="D261" s="64" t="s">
        <v>590</v>
      </c>
      <c r="E261" s="75">
        <v>79622</v>
      </c>
      <c r="F261" s="74" t="s">
        <v>62</v>
      </c>
      <c r="G261" s="66" t="str">
        <f t="shared" ref="G261:G324" si="35">IF(I261&gt;0,"Yes",IF(I261&lt;1,"No"))</f>
        <v>Yes</v>
      </c>
      <c r="H261" s="67">
        <f t="shared" si="25"/>
        <v>0.30142422948431341</v>
      </c>
      <c r="I261" s="68">
        <f t="shared" si="24"/>
        <v>24</v>
      </c>
      <c r="J261" s="69" t="str">
        <f t="shared" si="32"/>
        <v>Mytel Wallet</v>
      </c>
      <c r="K261" s="69" t="str">
        <f t="shared" si="33"/>
        <v>PGMF</v>
      </c>
      <c r="L261" s="69" t="str">
        <f t="shared" ref="L261:L270" si="36">INDEX($M$3:$AE$3,MATCH(LARGE($M261:$AE261,3),$M261:$AE261,0))</f>
        <v>PGMF</v>
      </c>
      <c r="M261" s="71" t="s">
        <v>62</v>
      </c>
      <c r="N261" s="56" t="s">
        <v>62</v>
      </c>
      <c r="O261" s="71" t="s">
        <v>62</v>
      </c>
      <c r="P261" s="71" t="s">
        <v>62</v>
      </c>
      <c r="Q261" s="71" t="s">
        <v>62</v>
      </c>
      <c r="R261" s="71" t="s">
        <v>62</v>
      </c>
      <c r="S261" s="71" t="s">
        <v>62</v>
      </c>
      <c r="T261" s="71" t="s">
        <v>62</v>
      </c>
      <c r="U261" s="71" t="s">
        <v>62</v>
      </c>
      <c r="V261" s="71">
        <v>1</v>
      </c>
      <c r="W261" s="71" t="s">
        <v>62</v>
      </c>
      <c r="X261" s="71" t="s">
        <v>62</v>
      </c>
      <c r="Y261" s="71" t="s">
        <v>62</v>
      </c>
      <c r="Z261" s="71" t="s">
        <v>62</v>
      </c>
      <c r="AA261" s="71" t="s">
        <v>62</v>
      </c>
      <c r="AB261" s="71">
        <v>22</v>
      </c>
      <c r="AC261" s="71" t="s">
        <v>62</v>
      </c>
      <c r="AD261" s="71" t="s">
        <v>62</v>
      </c>
      <c r="AE261" s="71">
        <v>1</v>
      </c>
      <c r="AF261" s="72">
        <v>0</v>
      </c>
      <c r="AG261" s="72">
        <v>3.0584553464889757</v>
      </c>
      <c r="AH261" s="72">
        <v>0</v>
      </c>
      <c r="AI261" s="72">
        <v>0.100606</v>
      </c>
      <c r="AJ261" s="72">
        <v>0.2229738345791612</v>
      </c>
      <c r="AK261" s="72">
        <v>1.5969041237569651E-2</v>
      </c>
      <c r="AL261" s="73">
        <v>6.9</v>
      </c>
      <c r="AM261" s="60"/>
    </row>
    <row r="262" spans="1:39" ht="15.75" customHeight="1" thickBot="1" x14ac:dyDescent="0.4">
      <c r="A262" s="62" t="s">
        <v>558</v>
      </c>
      <c r="B262" s="63" t="s">
        <v>579</v>
      </c>
      <c r="C262" s="63" t="s">
        <v>591</v>
      </c>
      <c r="D262" s="64" t="s">
        <v>592</v>
      </c>
      <c r="E262" s="75">
        <v>69601</v>
      </c>
      <c r="F262" s="74" t="s">
        <v>62</v>
      </c>
      <c r="G262" s="66" t="str">
        <f t="shared" si="35"/>
        <v>Yes</v>
      </c>
      <c r="H262" s="67">
        <f t="shared" si="25"/>
        <v>0.53160155744888726</v>
      </c>
      <c r="I262" s="68">
        <f t="shared" ref="I262:I325" si="37">+SUM(M262:AE262)</f>
        <v>37</v>
      </c>
      <c r="J262" s="69" t="str">
        <f t="shared" si="32"/>
        <v>Mytel Wallet</v>
      </c>
      <c r="K262" s="69" t="str">
        <f t="shared" si="33"/>
        <v>Wave Money</v>
      </c>
      <c r="L262" s="69" t="str">
        <f t="shared" si="36"/>
        <v>M-Pitesan</v>
      </c>
      <c r="M262" s="71" t="s">
        <v>62</v>
      </c>
      <c r="N262" s="56" t="s">
        <v>62</v>
      </c>
      <c r="O262" s="71" t="s">
        <v>62</v>
      </c>
      <c r="P262" s="71" t="s">
        <v>62</v>
      </c>
      <c r="Q262" s="71" t="s">
        <v>62</v>
      </c>
      <c r="R262" s="71" t="s">
        <v>62</v>
      </c>
      <c r="S262" s="71" t="s">
        <v>62</v>
      </c>
      <c r="T262" s="71" t="s">
        <v>62</v>
      </c>
      <c r="U262" s="71" t="s">
        <v>62</v>
      </c>
      <c r="V262" s="71" t="s">
        <v>62</v>
      </c>
      <c r="W262" s="71" t="s">
        <v>62</v>
      </c>
      <c r="X262" s="71" t="s">
        <v>62</v>
      </c>
      <c r="Y262" s="71" t="s">
        <v>62</v>
      </c>
      <c r="Z262" s="71" t="s">
        <v>62</v>
      </c>
      <c r="AA262" s="71">
        <v>4</v>
      </c>
      <c r="AB262" s="71">
        <v>26</v>
      </c>
      <c r="AC262" s="71" t="s">
        <v>62</v>
      </c>
      <c r="AD262" s="71">
        <v>5</v>
      </c>
      <c r="AE262" s="71">
        <v>2</v>
      </c>
      <c r="AF262" s="72">
        <v>0</v>
      </c>
      <c r="AG262" s="72">
        <v>0</v>
      </c>
      <c r="AH262" s="72">
        <v>0</v>
      </c>
      <c r="AI262" s="72">
        <v>0.45556101999999998</v>
      </c>
      <c r="AJ262" s="72">
        <v>0.30312782740173544</v>
      </c>
      <c r="AK262" s="72">
        <v>0.48183596989686683</v>
      </c>
      <c r="AL262" s="73">
        <v>9.8000000000000007</v>
      </c>
      <c r="AM262" s="60"/>
    </row>
    <row r="263" spans="1:39" ht="15.75" customHeight="1" thickBot="1" x14ac:dyDescent="0.4">
      <c r="A263" s="62" t="s">
        <v>558</v>
      </c>
      <c r="B263" s="63" t="s">
        <v>593</v>
      </c>
      <c r="C263" s="63" t="s">
        <v>593</v>
      </c>
      <c r="D263" s="64" t="s">
        <v>594</v>
      </c>
      <c r="E263" s="75">
        <v>47135</v>
      </c>
      <c r="F263" s="75">
        <v>2</v>
      </c>
      <c r="G263" s="66" t="str">
        <f t="shared" si="35"/>
        <v>Yes</v>
      </c>
      <c r="H263" s="67">
        <f t="shared" ref="H263:H326" si="38">+I263/E263*1000</f>
        <v>3.0762702874721546</v>
      </c>
      <c r="I263" s="68">
        <f t="shared" si="37"/>
        <v>145</v>
      </c>
      <c r="J263" s="69" t="str">
        <f t="shared" si="32"/>
        <v>Wave Money</v>
      </c>
      <c r="K263" s="69" t="str">
        <f t="shared" si="33"/>
        <v>Mytel Wallet</v>
      </c>
      <c r="L263" s="69" t="str">
        <f t="shared" si="36"/>
        <v>M-Pitesan</v>
      </c>
      <c r="M263" s="71" t="s">
        <v>62</v>
      </c>
      <c r="N263" s="56" t="s">
        <v>62</v>
      </c>
      <c r="O263" s="71" t="s">
        <v>62</v>
      </c>
      <c r="P263" s="71" t="s">
        <v>62</v>
      </c>
      <c r="Q263" s="71" t="s">
        <v>62</v>
      </c>
      <c r="R263" s="71" t="s">
        <v>62</v>
      </c>
      <c r="S263" s="71" t="s">
        <v>62</v>
      </c>
      <c r="T263" s="71" t="s">
        <v>62</v>
      </c>
      <c r="U263" s="71" t="s">
        <v>62</v>
      </c>
      <c r="V263" s="71" t="s">
        <v>62</v>
      </c>
      <c r="W263" s="71" t="s">
        <v>62</v>
      </c>
      <c r="X263" s="71" t="s">
        <v>62</v>
      </c>
      <c r="Y263" s="71" t="s">
        <v>62</v>
      </c>
      <c r="Z263" s="71" t="s">
        <v>62</v>
      </c>
      <c r="AA263" s="71">
        <v>22</v>
      </c>
      <c r="AB263" s="71">
        <v>43</v>
      </c>
      <c r="AC263" s="71" t="s">
        <v>62</v>
      </c>
      <c r="AD263" s="71">
        <v>79</v>
      </c>
      <c r="AE263" s="71">
        <v>1</v>
      </c>
      <c r="AF263" s="72">
        <v>0</v>
      </c>
      <c r="AG263" s="72">
        <v>0</v>
      </c>
      <c r="AH263" s="72">
        <v>0</v>
      </c>
      <c r="AI263" s="72">
        <v>0.59108099999999997</v>
      </c>
      <c r="AJ263" s="72">
        <v>0.98528688449931079</v>
      </c>
      <c r="AK263" s="72">
        <v>0</v>
      </c>
      <c r="AL263" s="73">
        <v>0</v>
      </c>
      <c r="AM263" s="60"/>
    </row>
    <row r="264" spans="1:39" ht="15.75" customHeight="1" thickBot="1" x14ac:dyDescent="0.4">
      <c r="A264" s="62" t="s">
        <v>558</v>
      </c>
      <c r="B264" s="63" t="s">
        <v>593</v>
      </c>
      <c r="C264" s="63" t="s">
        <v>595</v>
      </c>
      <c r="D264" s="64" t="s">
        <v>596</v>
      </c>
      <c r="E264" s="75">
        <v>41102</v>
      </c>
      <c r="F264" s="74" t="s">
        <v>62</v>
      </c>
      <c r="G264" s="66" t="str">
        <f t="shared" si="35"/>
        <v>Yes</v>
      </c>
      <c r="H264" s="67">
        <f t="shared" si="38"/>
        <v>1.6300909931390202</v>
      </c>
      <c r="I264" s="68">
        <f t="shared" si="37"/>
        <v>67</v>
      </c>
      <c r="J264" s="69" t="str">
        <f t="shared" si="32"/>
        <v>M-Pitesan</v>
      </c>
      <c r="K264" s="69" t="str">
        <f t="shared" si="33"/>
        <v>Mytel Wallet</v>
      </c>
      <c r="L264" s="69" t="str">
        <f t="shared" si="36"/>
        <v>Wave Money</v>
      </c>
      <c r="M264" s="71" t="s">
        <v>62</v>
      </c>
      <c r="N264" s="56" t="s">
        <v>62</v>
      </c>
      <c r="O264" s="71" t="s">
        <v>62</v>
      </c>
      <c r="P264" s="71" t="s">
        <v>62</v>
      </c>
      <c r="Q264" s="71" t="s">
        <v>62</v>
      </c>
      <c r="R264" s="71" t="s">
        <v>62</v>
      </c>
      <c r="S264" s="71" t="s">
        <v>62</v>
      </c>
      <c r="T264" s="71" t="s">
        <v>62</v>
      </c>
      <c r="U264" s="71" t="s">
        <v>62</v>
      </c>
      <c r="V264" s="71" t="s">
        <v>62</v>
      </c>
      <c r="W264" s="71" t="s">
        <v>62</v>
      </c>
      <c r="X264" s="71" t="s">
        <v>62</v>
      </c>
      <c r="Y264" s="71" t="s">
        <v>62</v>
      </c>
      <c r="Z264" s="71" t="s">
        <v>62</v>
      </c>
      <c r="AA264" s="71">
        <v>25</v>
      </c>
      <c r="AB264" s="71">
        <v>24</v>
      </c>
      <c r="AC264" s="71" t="s">
        <v>62</v>
      </c>
      <c r="AD264" s="71">
        <v>17</v>
      </c>
      <c r="AE264" s="71">
        <v>1</v>
      </c>
      <c r="AF264" s="72">
        <v>0</v>
      </c>
      <c r="AG264" s="72">
        <v>0</v>
      </c>
      <c r="AH264" s="72">
        <v>0</v>
      </c>
      <c r="AI264" s="72">
        <v>0.40015402</v>
      </c>
      <c r="AJ264" s="72">
        <v>0.37380907561800547</v>
      </c>
      <c r="AK264" s="72">
        <v>0</v>
      </c>
      <c r="AL264" s="73">
        <v>0</v>
      </c>
      <c r="AM264" s="60"/>
    </row>
    <row r="265" spans="1:39" ht="15.75" customHeight="1" thickBot="1" x14ac:dyDescent="0.4">
      <c r="A265" s="62" t="s">
        <v>558</v>
      </c>
      <c r="B265" s="63" t="s">
        <v>593</v>
      </c>
      <c r="C265" s="63" t="s">
        <v>597</v>
      </c>
      <c r="D265" s="64" t="s">
        <v>598</v>
      </c>
      <c r="E265" s="75">
        <v>39016</v>
      </c>
      <c r="F265" s="74" t="s">
        <v>62</v>
      </c>
      <c r="G265" s="66" t="str">
        <f t="shared" si="35"/>
        <v>Yes</v>
      </c>
      <c r="H265" s="67">
        <f t="shared" si="38"/>
        <v>2.2042239081402499</v>
      </c>
      <c r="I265" s="68">
        <f t="shared" si="37"/>
        <v>86</v>
      </c>
      <c r="J265" s="69" t="str">
        <f t="shared" si="32"/>
        <v>M-Pitesan</v>
      </c>
      <c r="K265" s="69" t="str">
        <f t="shared" si="33"/>
        <v>Mytel Wallet</v>
      </c>
      <c r="L265" s="69" t="str">
        <f t="shared" si="36"/>
        <v>Ongo</v>
      </c>
      <c r="M265" s="71" t="s">
        <v>62</v>
      </c>
      <c r="N265" s="56" t="s">
        <v>62</v>
      </c>
      <c r="O265" s="71" t="s">
        <v>62</v>
      </c>
      <c r="P265" s="71" t="s">
        <v>62</v>
      </c>
      <c r="Q265" s="71" t="s">
        <v>62</v>
      </c>
      <c r="R265" s="71" t="s">
        <v>62</v>
      </c>
      <c r="S265" s="71" t="s">
        <v>62</v>
      </c>
      <c r="T265" s="71" t="s">
        <v>62</v>
      </c>
      <c r="U265" s="71" t="s">
        <v>62</v>
      </c>
      <c r="V265" s="71" t="s">
        <v>62</v>
      </c>
      <c r="W265" s="71" t="s">
        <v>62</v>
      </c>
      <c r="X265" s="71" t="s">
        <v>62</v>
      </c>
      <c r="Y265" s="71" t="s">
        <v>62</v>
      </c>
      <c r="Z265" s="71" t="s">
        <v>62</v>
      </c>
      <c r="AA265" s="71">
        <v>73</v>
      </c>
      <c r="AB265" s="71">
        <v>7</v>
      </c>
      <c r="AC265" s="71">
        <v>4</v>
      </c>
      <c r="AD265" s="71">
        <v>1</v>
      </c>
      <c r="AE265" s="71">
        <v>1</v>
      </c>
      <c r="AF265" s="72">
        <v>0</v>
      </c>
      <c r="AG265" s="72">
        <v>0.94401567975917577</v>
      </c>
      <c r="AH265" s="72">
        <v>0</v>
      </c>
      <c r="AI265" s="72">
        <v>0.26407899999999995</v>
      </c>
      <c r="AJ265" s="72">
        <v>0.67274703521310641</v>
      </c>
      <c r="AK265" s="72">
        <v>0.14644887653647359</v>
      </c>
      <c r="AL265" s="73">
        <v>6.9</v>
      </c>
      <c r="AM265" s="60"/>
    </row>
    <row r="266" spans="1:39" ht="15.75" customHeight="1" thickBot="1" x14ac:dyDescent="0.4">
      <c r="A266" s="62" t="s">
        <v>558</v>
      </c>
      <c r="B266" s="63" t="s">
        <v>593</v>
      </c>
      <c r="C266" s="63" t="s">
        <v>599</v>
      </c>
      <c r="D266" s="64" t="s">
        <v>600</v>
      </c>
      <c r="E266" s="75">
        <v>14167</v>
      </c>
      <c r="F266" s="74" t="s">
        <v>62</v>
      </c>
      <c r="G266" s="66" t="str">
        <f t="shared" si="35"/>
        <v>Yes</v>
      </c>
      <c r="H266" s="67">
        <f t="shared" si="38"/>
        <v>3.2469824239429661</v>
      </c>
      <c r="I266" s="68">
        <f t="shared" si="37"/>
        <v>46</v>
      </c>
      <c r="J266" s="69" t="str">
        <f t="shared" si="32"/>
        <v>Mytel Wallet</v>
      </c>
      <c r="K266" s="69" t="str">
        <f t="shared" si="33"/>
        <v>M-Pitesan</v>
      </c>
      <c r="L266" s="69" t="str">
        <f t="shared" si="36"/>
        <v>Post</v>
      </c>
      <c r="M266" s="71" t="s">
        <v>62</v>
      </c>
      <c r="N266" s="56" t="s">
        <v>62</v>
      </c>
      <c r="O266" s="71" t="s">
        <v>62</v>
      </c>
      <c r="P266" s="71" t="s">
        <v>62</v>
      </c>
      <c r="Q266" s="71" t="s">
        <v>62</v>
      </c>
      <c r="R266" s="71" t="s">
        <v>62</v>
      </c>
      <c r="S266" s="71" t="s">
        <v>62</v>
      </c>
      <c r="T266" s="71" t="s">
        <v>62</v>
      </c>
      <c r="U266" s="71" t="s">
        <v>62</v>
      </c>
      <c r="V266" s="71" t="s">
        <v>62</v>
      </c>
      <c r="W266" s="71" t="s">
        <v>62</v>
      </c>
      <c r="X266" s="71" t="s">
        <v>62</v>
      </c>
      <c r="Y266" s="71" t="s">
        <v>62</v>
      </c>
      <c r="Z266" s="71" t="s">
        <v>62</v>
      </c>
      <c r="AA266" s="71">
        <v>9</v>
      </c>
      <c r="AB266" s="71">
        <v>36</v>
      </c>
      <c r="AC266" s="71" t="s">
        <v>62</v>
      </c>
      <c r="AD266" s="71" t="s">
        <v>62</v>
      </c>
      <c r="AE266" s="71">
        <v>1</v>
      </c>
      <c r="AF266" s="72">
        <v>0</v>
      </c>
      <c r="AG266" s="72">
        <v>0</v>
      </c>
      <c r="AH266" s="72">
        <v>0</v>
      </c>
      <c r="AI266" s="72">
        <v>0.12203900000000001</v>
      </c>
      <c r="AJ266" s="72">
        <v>0.52506937570969681</v>
      </c>
      <c r="AK266" s="72">
        <v>0</v>
      </c>
      <c r="AL266" s="73">
        <v>9.5</v>
      </c>
      <c r="AM266" s="60"/>
    </row>
    <row r="267" spans="1:39" ht="15.75" customHeight="1" thickBot="1" x14ac:dyDescent="0.4">
      <c r="A267" s="62" t="s">
        <v>601</v>
      </c>
      <c r="B267" s="63" t="s">
        <v>602</v>
      </c>
      <c r="C267" s="63" t="s">
        <v>602</v>
      </c>
      <c r="D267" s="64" t="s">
        <v>603</v>
      </c>
      <c r="E267" s="75">
        <v>291697</v>
      </c>
      <c r="F267" s="74" t="s">
        <v>62</v>
      </c>
      <c r="G267" s="66" t="str">
        <f t="shared" si="35"/>
        <v>Yes</v>
      </c>
      <c r="H267" s="67">
        <f t="shared" si="38"/>
        <v>7.2986695097995522</v>
      </c>
      <c r="I267" s="68">
        <f t="shared" si="37"/>
        <v>2129</v>
      </c>
      <c r="J267" s="69" t="str">
        <f t="shared" si="32"/>
        <v>KBZ Pay</v>
      </c>
      <c r="K267" s="69" t="str">
        <f t="shared" si="33"/>
        <v>Wave Money</v>
      </c>
      <c r="L267" s="69" t="str">
        <f t="shared" si="36"/>
        <v>M-Pitesan</v>
      </c>
      <c r="M267" s="71">
        <v>1</v>
      </c>
      <c r="N267" s="56">
        <v>2</v>
      </c>
      <c r="O267" s="71">
        <v>2</v>
      </c>
      <c r="P267" s="71">
        <v>4</v>
      </c>
      <c r="Q267" s="71">
        <v>2</v>
      </c>
      <c r="R267" s="71">
        <v>2</v>
      </c>
      <c r="S267" s="71" t="s">
        <v>62</v>
      </c>
      <c r="T267" s="71" t="s">
        <v>62</v>
      </c>
      <c r="U267" s="71" t="s">
        <v>62</v>
      </c>
      <c r="V267" s="71">
        <v>2</v>
      </c>
      <c r="W267" s="71" t="s">
        <v>62</v>
      </c>
      <c r="X267" s="71" t="s">
        <v>62</v>
      </c>
      <c r="Y267" s="71">
        <v>1</v>
      </c>
      <c r="Z267" s="71">
        <v>771</v>
      </c>
      <c r="AA267" s="71">
        <v>429</v>
      </c>
      <c r="AB267" s="71">
        <v>380</v>
      </c>
      <c r="AC267" s="71">
        <v>1</v>
      </c>
      <c r="AD267" s="71">
        <v>531</v>
      </c>
      <c r="AE267" s="71">
        <v>1</v>
      </c>
      <c r="AF267" s="72">
        <v>0</v>
      </c>
      <c r="AG267" s="72">
        <v>0</v>
      </c>
      <c r="AH267" s="72">
        <v>0</v>
      </c>
      <c r="AI267" s="72">
        <v>0.18290200000000001</v>
      </c>
      <c r="AJ267" s="72">
        <v>0.76462051334989045</v>
      </c>
      <c r="AK267" s="72">
        <v>0.27712685752199329</v>
      </c>
      <c r="AL267" s="73">
        <v>9.6999999999999993</v>
      </c>
      <c r="AM267" s="60"/>
    </row>
    <row r="268" spans="1:39" ht="15.75" customHeight="1" thickBot="1" x14ac:dyDescent="0.4">
      <c r="A268" s="62" t="s">
        <v>601</v>
      </c>
      <c r="B268" s="63" t="s">
        <v>602</v>
      </c>
      <c r="C268" s="63" t="s">
        <v>604</v>
      </c>
      <c r="D268" s="64" t="s">
        <v>605</v>
      </c>
      <c r="E268" s="75">
        <v>55938</v>
      </c>
      <c r="F268" s="75">
        <v>1</v>
      </c>
      <c r="G268" s="66" t="str">
        <f t="shared" si="35"/>
        <v>Yes</v>
      </c>
      <c r="H268" s="67">
        <f t="shared" si="38"/>
        <v>1.6983088419321393</v>
      </c>
      <c r="I268" s="68">
        <f t="shared" si="37"/>
        <v>95</v>
      </c>
      <c r="J268" s="69" t="str">
        <f t="shared" si="32"/>
        <v>M-Pitesan</v>
      </c>
      <c r="K268" s="69" t="str">
        <f t="shared" si="33"/>
        <v>Wave Money</v>
      </c>
      <c r="L268" s="69" t="str">
        <f t="shared" si="36"/>
        <v>Mytel Wallet</v>
      </c>
      <c r="M268" s="71" t="s">
        <v>62</v>
      </c>
      <c r="N268" s="56" t="s">
        <v>62</v>
      </c>
      <c r="O268" s="71">
        <v>1</v>
      </c>
      <c r="P268" s="71" t="s">
        <v>62</v>
      </c>
      <c r="Q268" s="71" t="s">
        <v>62</v>
      </c>
      <c r="R268" s="71" t="s">
        <v>62</v>
      </c>
      <c r="S268" s="71" t="s">
        <v>62</v>
      </c>
      <c r="T268" s="71" t="s">
        <v>62</v>
      </c>
      <c r="U268" s="71" t="s">
        <v>62</v>
      </c>
      <c r="V268" s="71">
        <v>1</v>
      </c>
      <c r="W268" s="71" t="s">
        <v>62</v>
      </c>
      <c r="X268" s="71" t="s">
        <v>62</v>
      </c>
      <c r="Y268" s="71" t="s">
        <v>62</v>
      </c>
      <c r="Z268" s="71" t="s">
        <v>62</v>
      </c>
      <c r="AA268" s="71">
        <v>44</v>
      </c>
      <c r="AB268" s="71">
        <v>23</v>
      </c>
      <c r="AC268" s="71" t="s">
        <v>62</v>
      </c>
      <c r="AD268" s="71">
        <v>25</v>
      </c>
      <c r="AE268" s="71">
        <v>1</v>
      </c>
      <c r="AF268" s="72">
        <v>0</v>
      </c>
      <c r="AG268" s="72">
        <v>0</v>
      </c>
      <c r="AH268" s="72">
        <v>0</v>
      </c>
      <c r="AI268" s="72">
        <v>0.39005898999999999</v>
      </c>
      <c r="AJ268" s="72">
        <v>2.4086882070401923</v>
      </c>
      <c r="AK268" s="72">
        <v>0.57997212450454161</v>
      </c>
      <c r="AL268" s="73">
        <v>9.6999999999999993</v>
      </c>
      <c r="AM268" s="60"/>
    </row>
    <row r="269" spans="1:39" ht="15.75" customHeight="1" thickBot="1" x14ac:dyDescent="0.4">
      <c r="A269" s="62" t="s">
        <v>601</v>
      </c>
      <c r="B269" s="63" t="s">
        <v>602</v>
      </c>
      <c r="C269" s="63" t="s">
        <v>606</v>
      </c>
      <c r="D269" s="64" t="s">
        <v>607</v>
      </c>
      <c r="E269" s="75">
        <v>67224</v>
      </c>
      <c r="F269" s="74" t="s">
        <v>62</v>
      </c>
      <c r="G269" s="66" t="str">
        <f t="shared" si="35"/>
        <v>Yes</v>
      </c>
      <c r="H269" s="67">
        <f t="shared" si="38"/>
        <v>2.543734380578365</v>
      </c>
      <c r="I269" s="68">
        <f t="shared" si="37"/>
        <v>171</v>
      </c>
      <c r="J269" s="69" t="str">
        <f t="shared" si="32"/>
        <v>M-Pitesan</v>
      </c>
      <c r="K269" s="69" t="str">
        <f t="shared" si="33"/>
        <v>Wave Money</v>
      </c>
      <c r="L269" s="69" t="str">
        <f t="shared" si="36"/>
        <v>Mytel Wallet</v>
      </c>
      <c r="M269" s="71" t="s">
        <v>62</v>
      </c>
      <c r="N269" s="56" t="s">
        <v>62</v>
      </c>
      <c r="O269" s="71" t="s">
        <v>62</v>
      </c>
      <c r="P269" s="71" t="s">
        <v>62</v>
      </c>
      <c r="Q269" s="71" t="s">
        <v>62</v>
      </c>
      <c r="R269" s="71" t="s">
        <v>62</v>
      </c>
      <c r="S269" s="71" t="s">
        <v>62</v>
      </c>
      <c r="T269" s="71" t="s">
        <v>62</v>
      </c>
      <c r="U269" s="71" t="s">
        <v>62</v>
      </c>
      <c r="V269" s="71" t="s">
        <v>62</v>
      </c>
      <c r="W269" s="71" t="s">
        <v>62</v>
      </c>
      <c r="X269" s="71" t="s">
        <v>62</v>
      </c>
      <c r="Y269" s="71" t="s">
        <v>62</v>
      </c>
      <c r="Z269" s="71" t="s">
        <v>62</v>
      </c>
      <c r="AA269" s="71">
        <v>124</v>
      </c>
      <c r="AB269" s="71">
        <v>12</v>
      </c>
      <c r="AC269" s="71" t="s">
        <v>62</v>
      </c>
      <c r="AD269" s="71">
        <v>34</v>
      </c>
      <c r="AE269" s="71">
        <v>1</v>
      </c>
      <c r="AF269" s="72">
        <v>0</v>
      </c>
      <c r="AG269" s="72">
        <v>0</v>
      </c>
      <c r="AH269" s="72">
        <v>0</v>
      </c>
      <c r="AI269" s="72">
        <v>7.9346899999999998E-2</v>
      </c>
      <c r="AJ269" s="72">
        <v>0.56004566348682017</v>
      </c>
      <c r="AK269" s="72">
        <v>0</v>
      </c>
      <c r="AL269" s="73">
        <v>9.6999999999999993</v>
      </c>
      <c r="AM269" s="60"/>
    </row>
    <row r="270" spans="1:39" ht="15.75" customHeight="1" thickBot="1" x14ac:dyDescent="0.4">
      <c r="A270" s="62" t="s">
        <v>601</v>
      </c>
      <c r="B270" s="63" t="s">
        <v>602</v>
      </c>
      <c r="C270" s="63" t="s">
        <v>608</v>
      </c>
      <c r="D270" s="64" t="s">
        <v>609</v>
      </c>
      <c r="E270" s="75">
        <v>174267</v>
      </c>
      <c r="F270" s="74" t="s">
        <v>62</v>
      </c>
      <c r="G270" s="66" t="str">
        <f t="shared" si="35"/>
        <v>Yes</v>
      </c>
      <c r="H270" s="67">
        <f t="shared" si="38"/>
        <v>1.073066042337333</v>
      </c>
      <c r="I270" s="68">
        <f t="shared" si="37"/>
        <v>187</v>
      </c>
      <c r="J270" s="69" t="str">
        <f t="shared" si="32"/>
        <v>Wave Money</v>
      </c>
      <c r="K270" s="69" t="str">
        <f t="shared" si="33"/>
        <v>Mytel Wallet</v>
      </c>
      <c r="L270" s="69" t="str">
        <f t="shared" si="36"/>
        <v>M-Pitesan</v>
      </c>
      <c r="M270" s="71" t="s">
        <v>62</v>
      </c>
      <c r="N270" s="56" t="s">
        <v>62</v>
      </c>
      <c r="O270" s="71" t="s">
        <v>62</v>
      </c>
      <c r="P270" s="71" t="s">
        <v>62</v>
      </c>
      <c r="Q270" s="71" t="s">
        <v>62</v>
      </c>
      <c r="R270" s="71" t="s">
        <v>62</v>
      </c>
      <c r="S270" s="71" t="s">
        <v>62</v>
      </c>
      <c r="T270" s="71" t="s">
        <v>62</v>
      </c>
      <c r="U270" s="71" t="s">
        <v>62</v>
      </c>
      <c r="V270" s="71" t="s">
        <v>62</v>
      </c>
      <c r="W270" s="71" t="s">
        <v>62</v>
      </c>
      <c r="X270" s="71" t="s">
        <v>62</v>
      </c>
      <c r="Y270" s="71" t="s">
        <v>62</v>
      </c>
      <c r="Z270" s="71" t="s">
        <v>62</v>
      </c>
      <c r="AA270" s="71">
        <v>12</v>
      </c>
      <c r="AB270" s="71">
        <v>68</v>
      </c>
      <c r="AC270" s="71">
        <v>3</v>
      </c>
      <c r="AD270" s="71">
        <v>103</v>
      </c>
      <c r="AE270" s="71">
        <v>1</v>
      </c>
      <c r="AF270" s="72">
        <v>0</v>
      </c>
      <c r="AG270" s="72">
        <v>0</v>
      </c>
      <c r="AH270" s="72">
        <v>0</v>
      </c>
      <c r="AI270" s="72">
        <v>3.9383799999999997E-2</v>
      </c>
      <c r="AJ270" s="72">
        <v>2.7491605083706272</v>
      </c>
      <c r="AK270" s="72">
        <v>0.26740300806167716</v>
      </c>
      <c r="AL270" s="73">
        <v>6.9</v>
      </c>
      <c r="AM270" s="60"/>
    </row>
    <row r="271" spans="1:39" ht="15.75" customHeight="1" thickBot="1" x14ac:dyDescent="0.4">
      <c r="A271" s="62" t="s">
        <v>601</v>
      </c>
      <c r="B271" s="63" t="s">
        <v>610</v>
      </c>
      <c r="C271" s="63" t="s">
        <v>611</v>
      </c>
      <c r="D271" s="64" t="s">
        <v>612</v>
      </c>
      <c r="E271" s="75">
        <v>105972</v>
      </c>
      <c r="F271" s="74" t="s">
        <v>62</v>
      </c>
      <c r="G271" s="66" t="str">
        <f t="shared" si="35"/>
        <v>Yes</v>
      </c>
      <c r="H271" s="67">
        <f t="shared" si="38"/>
        <v>0.16985618842713168</v>
      </c>
      <c r="I271" s="68">
        <f t="shared" si="37"/>
        <v>18</v>
      </c>
      <c r="J271" s="69" t="str">
        <f t="shared" si="32"/>
        <v>Wave Money</v>
      </c>
      <c r="K271" s="69" t="str">
        <f t="shared" si="33"/>
        <v>Post</v>
      </c>
      <c r="L271" s="69" t="s">
        <v>62</v>
      </c>
      <c r="M271" s="71" t="s">
        <v>62</v>
      </c>
      <c r="N271" s="56" t="s">
        <v>62</v>
      </c>
      <c r="O271" s="71" t="s">
        <v>62</v>
      </c>
      <c r="P271" s="71" t="s">
        <v>62</v>
      </c>
      <c r="Q271" s="71" t="s">
        <v>62</v>
      </c>
      <c r="R271" s="71" t="s">
        <v>62</v>
      </c>
      <c r="S271" s="71" t="s">
        <v>62</v>
      </c>
      <c r="T271" s="71" t="s">
        <v>62</v>
      </c>
      <c r="U271" s="71" t="s">
        <v>62</v>
      </c>
      <c r="V271" s="71" t="s">
        <v>62</v>
      </c>
      <c r="W271" s="71" t="s">
        <v>62</v>
      </c>
      <c r="X271" s="71" t="s">
        <v>62</v>
      </c>
      <c r="Y271" s="71" t="s">
        <v>62</v>
      </c>
      <c r="Z271" s="71" t="s">
        <v>62</v>
      </c>
      <c r="AA271" s="71" t="s">
        <v>62</v>
      </c>
      <c r="AB271" s="71" t="s">
        <v>62</v>
      </c>
      <c r="AC271" s="71" t="s">
        <v>62</v>
      </c>
      <c r="AD271" s="71">
        <v>17</v>
      </c>
      <c r="AE271" s="71">
        <v>1</v>
      </c>
      <c r="AF271" s="72">
        <v>0</v>
      </c>
      <c r="AG271" s="72">
        <v>0</v>
      </c>
      <c r="AH271" s="72">
        <v>0</v>
      </c>
      <c r="AI271" s="72">
        <v>0.18800800000000001</v>
      </c>
      <c r="AJ271" s="72">
        <v>0.16055087653248967</v>
      </c>
      <c r="AK271" s="72">
        <v>0.10722173478049728</v>
      </c>
      <c r="AL271" s="73">
        <v>8.5</v>
      </c>
      <c r="AM271" s="60"/>
    </row>
    <row r="272" spans="1:39" ht="15.75" customHeight="1" thickBot="1" x14ac:dyDescent="0.4">
      <c r="A272" s="62" t="s">
        <v>601</v>
      </c>
      <c r="B272" s="63" t="s">
        <v>610</v>
      </c>
      <c r="C272" s="63" t="s">
        <v>613</v>
      </c>
      <c r="D272" s="64" t="s">
        <v>614</v>
      </c>
      <c r="E272" s="75">
        <v>116180</v>
      </c>
      <c r="F272" s="74" t="s">
        <v>62</v>
      </c>
      <c r="G272" s="66" t="str">
        <f t="shared" si="35"/>
        <v>Yes</v>
      </c>
      <c r="H272" s="67">
        <f t="shared" si="38"/>
        <v>8.6073334480977794E-3</v>
      </c>
      <c r="I272" s="68">
        <f t="shared" si="37"/>
        <v>1</v>
      </c>
      <c r="J272" s="69" t="str">
        <f t="shared" si="32"/>
        <v>Post</v>
      </c>
      <c r="K272" s="69" t="s">
        <v>62</v>
      </c>
      <c r="L272" s="69" t="s">
        <v>62</v>
      </c>
      <c r="M272" s="71" t="s">
        <v>62</v>
      </c>
      <c r="N272" s="56" t="s">
        <v>62</v>
      </c>
      <c r="O272" s="71" t="s">
        <v>62</v>
      </c>
      <c r="P272" s="71" t="s">
        <v>62</v>
      </c>
      <c r="Q272" s="71" t="s">
        <v>62</v>
      </c>
      <c r="R272" s="71" t="s">
        <v>62</v>
      </c>
      <c r="S272" s="71" t="s">
        <v>62</v>
      </c>
      <c r="T272" s="71" t="s">
        <v>62</v>
      </c>
      <c r="U272" s="71" t="s">
        <v>62</v>
      </c>
      <c r="V272" s="71" t="s">
        <v>62</v>
      </c>
      <c r="W272" s="71" t="s">
        <v>62</v>
      </c>
      <c r="X272" s="71" t="s">
        <v>62</v>
      </c>
      <c r="Y272" s="71" t="s">
        <v>62</v>
      </c>
      <c r="Z272" s="71" t="s">
        <v>62</v>
      </c>
      <c r="AA272" s="71" t="s">
        <v>62</v>
      </c>
      <c r="AB272" s="71" t="s">
        <v>62</v>
      </c>
      <c r="AC272" s="71" t="s">
        <v>62</v>
      </c>
      <c r="AD272" s="71" t="s">
        <v>62</v>
      </c>
      <c r="AE272" s="71">
        <v>1</v>
      </c>
      <c r="AF272" s="72">
        <v>0</v>
      </c>
      <c r="AG272" s="72">
        <v>0</v>
      </c>
      <c r="AH272" s="72">
        <v>0</v>
      </c>
      <c r="AI272" s="72">
        <v>7.4542399999999995E-2</v>
      </c>
      <c r="AJ272" s="72">
        <v>0.13407576981230607</v>
      </c>
      <c r="AK272" s="72">
        <v>0.35740558245449972</v>
      </c>
      <c r="AL272" s="73">
        <v>0</v>
      </c>
      <c r="AM272" s="60"/>
    </row>
    <row r="273" spans="1:39" ht="15.75" customHeight="1" thickBot="1" x14ac:dyDescent="0.4">
      <c r="A273" s="62" t="s">
        <v>601</v>
      </c>
      <c r="B273" s="63" t="s">
        <v>615</v>
      </c>
      <c r="C273" s="63" t="s">
        <v>616</v>
      </c>
      <c r="D273" s="64" t="s">
        <v>617</v>
      </c>
      <c r="E273" s="75">
        <v>97097</v>
      </c>
      <c r="F273" s="74" t="s">
        <v>62</v>
      </c>
      <c r="G273" s="66" t="str">
        <f t="shared" si="35"/>
        <v>Yes</v>
      </c>
      <c r="H273" s="67">
        <f t="shared" si="38"/>
        <v>1.029897937114432E-2</v>
      </c>
      <c r="I273" s="68">
        <f t="shared" si="37"/>
        <v>1</v>
      </c>
      <c r="J273" s="69" t="str">
        <f t="shared" si="32"/>
        <v>Post</v>
      </c>
      <c r="K273" s="69" t="s">
        <v>62</v>
      </c>
      <c r="L273" s="69" t="s">
        <v>62</v>
      </c>
      <c r="M273" s="71" t="s">
        <v>62</v>
      </c>
      <c r="N273" s="56" t="s">
        <v>62</v>
      </c>
      <c r="O273" s="71" t="s">
        <v>62</v>
      </c>
      <c r="P273" s="71" t="s">
        <v>62</v>
      </c>
      <c r="Q273" s="71" t="s">
        <v>62</v>
      </c>
      <c r="R273" s="71" t="s">
        <v>62</v>
      </c>
      <c r="S273" s="71" t="s">
        <v>62</v>
      </c>
      <c r="T273" s="71" t="s">
        <v>62</v>
      </c>
      <c r="U273" s="71" t="s">
        <v>62</v>
      </c>
      <c r="V273" s="71" t="s">
        <v>62</v>
      </c>
      <c r="W273" s="71" t="s">
        <v>62</v>
      </c>
      <c r="X273" s="71" t="s">
        <v>62</v>
      </c>
      <c r="Y273" s="71" t="s">
        <v>62</v>
      </c>
      <c r="Z273" s="71" t="s">
        <v>62</v>
      </c>
      <c r="AA273" s="71" t="s">
        <v>62</v>
      </c>
      <c r="AB273" s="71" t="s">
        <v>62</v>
      </c>
      <c r="AC273" s="71" t="s">
        <v>62</v>
      </c>
      <c r="AD273" s="71" t="s">
        <v>62</v>
      </c>
      <c r="AE273" s="71">
        <v>1</v>
      </c>
      <c r="AF273" s="72">
        <v>0</v>
      </c>
      <c r="AG273" s="72">
        <v>0</v>
      </c>
      <c r="AH273" s="72">
        <v>0</v>
      </c>
      <c r="AI273" s="72">
        <v>0</v>
      </c>
      <c r="AJ273" s="72">
        <v>0.18799754680203784</v>
      </c>
      <c r="AK273" s="72">
        <v>2.0285182680565881</v>
      </c>
      <c r="AL273" s="73">
        <v>0</v>
      </c>
      <c r="AM273" s="60"/>
    </row>
    <row r="274" spans="1:39" ht="15.75" customHeight="1" thickBot="1" x14ac:dyDescent="0.4">
      <c r="A274" s="62" t="s">
        <v>601</v>
      </c>
      <c r="B274" s="63" t="s">
        <v>615</v>
      </c>
      <c r="C274" s="63" t="s">
        <v>618</v>
      </c>
      <c r="D274" s="64" t="s">
        <v>619</v>
      </c>
      <c r="E274" s="75">
        <v>70683</v>
      </c>
      <c r="F274" s="74" t="s">
        <v>62</v>
      </c>
      <c r="G274" s="66" t="str">
        <f t="shared" si="35"/>
        <v>Yes</v>
      </c>
      <c r="H274" s="67">
        <f t="shared" si="38"/>
        <v>1.4147673415106886E-2</v>
      </c>
      <c r="I274" s="68">
        <f t="shared" si="37"/>
        <v>1</v>
      </c>
      <c r="J274" s="69" t="str">
        <f t="shared" si="32"/>
        <v>Post</v>
      </c>
      <c r="K274" s="69" t="s">
        <v>62</v>
      </c>
      <c r="L274" s="69" t="s">
        <v>62</v>
      </c>
      <c r="M274" s="71" t="s">
        <v>62</v>
      </c>
      <c r="N274" s="56" t="s">
        <v>62</v>
      </c>
      <c r="O274" s="71" t="s">
        <v>62</v>
      </c>
      <c r="P274" s="71" t="s">
        <v>62</v>
      </c>
      <c r="Q274" s="71" t="s">
        <v>62</v>
      </c>
      <c r="R274" s="71" t="s">
        <v>62</v>
      </c>
      <c r="S274" s="71" t="s">
        <v>62</v>
      </c>
      <c r="T274" s="71" t="s">
        <v>62</v>
      </c>
      <c r="U274" s="71" t="s">
        <v>62</v>
      </c>
      <c r="V274" s="71" t="s">
        <v>62</v>
      </c>
      <c r="W274" s="71" t="s">
        <v>62</v>
      </c>
      <c r="X274" s="71" t="s">
        <v>62</v>
      </c>
      <c r="Y274" s="71" t="s">
        <v>62</v>
      </c>
      <c r="Z274" s="71" t="s">
        <v>62</v>
      </c>
      <c r="AA274" s="71" t="s">
        <v>62</v>
      </c>
      <c r="AB274" s="71" t="s">
        <v>62</v>
      </c>
      <c r="AC274" s="71" t="s">
        <v>62</v>
      </c>
      <c r="AD274" s="71" t="s">
        <v>62</v>
      </c>
      <c r="AE274" s="71">
        <v>1</v>
      </c>
      <c r="AF274" s="72">
        <v>0</v>
      </c>
      <c r="AG274" s="72">
        <v>0</v>
      </c>
      <c r="AH274" s="72">
        <v>0</v>
      </c>
      <c r="AI274" s="72">
        <v>0.16490299999999999</v>
      </c>
      <c r="AJ274" s="72">
        <v>0.16127954919451309</v>
      </c>
      <c r="AK274" s="72">
        <v>0.45685760455374802</v>
      </c>
      <c r="AL274" s="73">
        <v>0</v>
      </c>
      <c r="AM274" s="60"/>
    </row>
    <row r="275" spans="1:39" ht="15.75" customHeight="1" thickBot="1" x14ac:dyDescent="0.4">
      <c r="A275" s="62" t="s">
        <v>601</v>
      </c>
      <c r="B275" s="63" t="s">
        <v>620</v>
      </c>
      <c r="C275" s="63" t="s">
        <v>620</v>
      </c>
      <c r="D275" s="64" t="s">
        <v>621</v>
      </c>
      <c r="E275" s="75">
        <v>149379</v>
      </c>
      <c r="F275" s="75">
        <v>1</v>
      </c>
      <c r="G275" s="66" t="str">
        <f t="shared" si="35"/>
        <v>Yes</v>
      </c>
      <c r="H275" s="67">
        <f t="shared" si="38"/>
        <v>9.177996907195789</v>
      </c>
      <c r="I275" s="68">
        <f t="shared" si="37"/>
        <v>1371</v>
      </c>
      <c r="J275" s="69" t="str">
        <f t="shared" si="32"/>
        <v>KBZ Pay</v>
      </c>
      <c r="K275" s="69" t="str">
        <f t="shared" ref="K275:K284" si="39">INDEX($M$3:$AE$3,MATCH(LARGE($M275:$AE275,2),$M275:$AE275,0))</f>
        <v>Wave Money</v>
      </c>
      <c r="L275" s="69" t="str">
        <f t="shared" ref="L275:L284" si="40">INDEX($M$3:$AE$3,MATCH(LARGE($M275:$AE275,3),$M275:$AE275,0))</f>
        <v>M-Pitesan</v>
      </c>
      <c r="M275" s="71">
        <v>1</v>
      </c>
      <c r="N275" s="56">
        <v>2</v>
      </c>
      <c r="O275" s="71">
        <v>1</v>
      </c>
      <c r="P275" s="71">
        <v>4</v>
      </c>
      <c r="Q275" s="71" t="s">
        <v>62</v>
      </c>
      <c r="R275" s="71">
        <v>1</v>
      </c>
      <c r="S275" s="71" t="s">
        <v>62</v>
      </c>
      <c r="T275" s="71" t="s">
        <v>62</v>
      </c>
      <c r="U275" s="71" t="s">
        <v>62</v>
      </c>
      <c r="V275" s="71" t="s">
        <v>62</v>
      </c>
      <c r="W275" s="71" t="s">
        <v>62</v>
      </c>
      <c r="X275" s="71" t="s">
        <v>62</v>
      </c>
      <c r="Y275" s="71" t="s">
        <v>62</v>
      </c>
      <c r="Z275" s="71">
        <v>505</v>
      </c>
      <c r="AA275" s="71">
        <v>302</v>
      </c>
      <c r="AB275" s="71">
        <v>128</v>
      </c>
      <c r="AC275" s="71" t="s">
        <v>62</v>
      </c>
      <c r="AD275" s="71">
        <v>426</v>
      </c>
      <c r="AE275" s="71">
        <v>1</v>
      </c>
      <c r="AF275" s="72">
        <v>0</v>
      </c>
      <c r="AG275" s="72">
        <v>0</v>
      </c>
      <c r="AH275" s="72">
        <v>0</v>
      </c>
      <c r="AI275" s="72">
        <v>0.15556499999999998</v>
      </c>
      <c r="AJ275" s="72">
        <v>3.1872749464121979</v>
      </c>
      <c r="AK275" s="72">
        <v>0.89721117451606258</v>
      </c>
      <c r="AL275" s="73">
        <v>9.9</v>
      </c>
      <c r="AM275" s="60"/>
    </row>
    <row r="276" spans="1:39" ht="15.75" customHeight="1" thickBot="1" x14ac:dyDescent="0.4">
      <c r="A276" s="62" t="s">
        <v>601</v>
      </c>
      <c r="B276" s="63" t="s">
        <v>620</v>
      </c>
      <c r="C276" s="63" t="s">
        <v>622</v>
      </c>
      <c r="D276" s="64" t="s">
        <v>623</v>
      </c>
      <c r="E276" s="75">
        <v>116744</v>
      </c>
      <c r="F276" s="75">
        <v>6</v>
      </c>
      <c r="G276" s="66" t="str">
        <f t="shared" si="35"/>
        <v>Yes</v>
      </c>
      <c r="H276" s="67">
        <f t="shared" si="38"/>
        <v>1.7988076475022272</v>
      </c>
      <c r="I276" s="68">
        <f t="shared" si="37"/>
        <v>210</v>
      </c>
      <c r="J276" s="69" t="str">
        <f t="shared" si="32"/>
        <v>Wave Money</v>
      </c>
      <c r="K276" s="69" t="str">
        <f t="shared" si="39"/>
        <v>M-Pitesan</v>
      </c>
      <c r="L276" s="69" t="str">
        <f t="shared" si="40"/>
        <v>Mytel Wallet</v>
      </c>
      <c r="M276" s="71" t="s">
        <v>62</v>
      </c>
      <c r="N276" s="56" t="s">
        <v>62</v>
      </c>
      <c r="O276" s="71" t="s">
        <v>62</v>
      </c>
      <c r="P276" s="71">
        <v>1</v>
      </c>
      <c r="Q276" s="71" t="s">
        <v>62</v>
      </c>
      <c r="R276" s="71" t="s">
        <v>62</v>
      </c>
      <c r="S276" s="71" t="s">
        <v>62</v>
      </c>
      <c r="T276" s="71" t="s">
        <v>62</v>
      </c>
      <c r="U276" s="71" t="s">
        <v>62</v>
      </c>
      <c r="V276" s="71" t="s">
        <v>62</v>
      </c>
      <c r="W276" s="71" t="s">
        <v>62</v>
      </c>
      <c r="X276" s="71" t="s">
        <v>62</v>
      </c>
      <c r="Y276" s="71" t="s">
        <v>62</v>
      </c>
      <c r="Z276" s="71" t="s">
        <v>62</v>
      </c>
      <c r="AA276" s="71">
        <v>78</v>
      </c>
      <c r="AB276" s="71">
        <v>47</v>
      </c>
      <c r="AC276" s="71" t="s">
        <v>62</v>
      </c>
      <c r="AD276" s="71">
        <v>83</v>
      </c>
      <c r="AE276" s="71">
        <v>1</v>
      </c>
      <c r="AF276" s="72">
        <v>0</v>
      </c>
      <c r="AG276" s="72">
        <v>0</v>
      </c>
      <c r="AH276" s="72">
        <v>0</v>
      </c>
      <c r="AI276" s="72">
        <v>0.17716799999999999</v>
      </c>
      <c r="AJ276" s="72">
        <v>0.930514989403885</v>
      </c>
      <c r="AK276" s="72">
        <v>0</v>
      </c>
      <c r="AL276" s="73">
        <v>9.9</v>
      </c>
      <c r="AM276" s="60"/>
    </row>
    <row r="277" spans="1:39" ht="15.75" customHeight="1" thickBot="1" x14ac:dyDescent="0.4">
      <c r="A277" s="62" t="s">
        <v>601</v>
      </c>
      <c r="B277" s="63" t="s">
        <v>620</v>
      </c>
      <c r="C277" s="63" t="s">
        <v>624</v>
      </c>
      <c r="D277" s="64" t="s">
        <v>625</v>
      </c>
      <c r="E277" s="75">
        <v>188844</v>
      </c>
      <c r="F277" s="75">
        <v>16</v>
      </c>
      <c r="G277" s="66" t="str">
        <f t="shared" si="35"/>
        <v>Yes</v>
      </c>
      <c r="H277" s="67">
        <f t="shared" si="38"/>
        <v>2.3352608502255832</v>
      </c>
      <c r="I277" s="68">
        <f t="shared" si="37"/>
        <v>441</v>
      </c>
      <c r="J277" s="69" t="str">
        <f t="shared" si="32"/>
        <v>M-Pitesan</v>
      </c>
      <c r="K277" s="69" t="str">
        <f t="shared" si="39"/>
        <v>Wave Money</v>
      </c>
      <c r="L277" s="69" t="str">
        <f t="shared" si="40"/>
        <v>KBZ Pay</v>
      </c>
      <c r="M277" s="71" t="s">
        <v>62</v>
      </c>
      <c r="N277" s="56" t="s">
        <v>62</v>
      </c>
      <c r="O277" s="71" t="s">
        <v>62</v>
      </c>
      <c r="P277" s="71">
        <v>1</v>
      </c>
      <c r="Q277" s="71" t="s">
        <v>62</v>
      </c>
      <c r="R277" s="71" t="s">
        <v>62</v>
      </c>
      <c r="S277" s="71" t="s">
        <v>62</v>
      </c>
      <c r="T277" s="71" t="s">
        <v>62</v>
      </c>
      <c r="U277" s="71" t="s">
        <v>62</v>
      </c>
      <c r="V277" s="71" t="s">
        <v>62</v>
      </c>
      <c r="W277" s="71" t="s">
        <v>62</v>
      </c>
      <c r="X277" s="71" t="s">
        <v>62</v>
      </c>
      <c r="Y277" s="71" t="s">
        <v>62</v>
      </c>
      <c r="Z277" s="71">
        <v>95</v>
      </c>
      <c r="AA277" s="71">
        <v>165</v>
      </c>
      <c r="AB277" s="71">
        <v>68</v>
      </c>
      <c r="AC277" s="71" t="s">
        <v>62</v>
      </c>
      <c r="AD277" s="71">
        <v>111</v>
      </c>
      <c r="AE277" s="71">
        <v>1</v>
      </c>
      <c r="AF277" s="72">
        <v>0</v>
      </c>
      <c r="AG277" s="72">
        <v>0</v>
      </c>
      <c r="AH277" s="72">
        <v>0</v>
      </c>
      <c r="AI277" s="72">
        <v>0.17181299999999999</v>
      </c>
      <c r="AJ277" s="72">
        <v>2.1366504132181223</v>
      </c>
      <c r="AK277" s="72">
        <v>0.60893832190117769</v>
      </c>
      <c r="AL277" s="73">
        <v>9.9</v>
      </c>
      <c r="AM277" s="60"/>
    </row>
    <row r="278" spans="1:39" ht="15.75" customHeight="1" thickBot="1" x14ac:dyDescent="0.4">
      <c r="A278" s="62" t="s">
        <v>601</v>
      </c>
      <c r="B278" s="63" t="s">
        <v>626</v>
      </c>
      <c r="C278" s="63" t="s">
        <v>626</v>
      </c>
      <c r="D278" s="64" t="s">
        <v>627</v>
      </c>
      <c r="E278" s="75">
        <v>171930</v>
      </c>
      <c r="F278" s="74" t="s">
        <v>62</v>
      </c>
      <c r="G278" s="66" t="str">
        <f t="shared" si="35"/>
        <v>Yes</v>
      </c>
      <c r="H278" s="67">
        <f t="shared" si="38"/>
        <v>5.3044843831792008</v>
      </c>
      <c r="I278" s="68">
        <f t="shared" si="37"/>
        <v>912</v>
      </c>
      <c r="J278" s="69" t="str">
        <f t="shared" si="32"/>
        <v>M-Pitesan</v>
      </c>
      <c r="K278" s="69" t="str">
        <f t="shared" si="39"/>
        <v>KBZ Pay</v>
      </c>
      <c r="L278" s="69" t="str">
        <f t="shared" si="40"/>
        <v>Wave Money</v>
      </c>
      <c r="M278" s="71" t="s">
        <v>62</v>
      </c>
      <c r="N278" s="56">
        <v>1</v>
      </c>
      <c r="O278" s="71" t="s">
        <v>62</v>
      </c>
      <c r="P278" s="71" t="s">
        <v>62</v>
      </c>
      <c r="Q278" s="71">
        <v>1</v>
      </c>
      <c r="R278" s="71">
        <v>1</v>
      </c>
      <c r="S278" s="71" t="s">
        <v>62</v>
      </c>
      <c r="T278" s="71" t="s">
        <v>62</v>
      </c>
      <c r="U278" s="71" t="s">
        <v>62</v>
      </c>
      <c r="V278" s="71">
        <v>1</v>
      </c>
      <c r="W278" s="71" t="s">
        <v>62</v>
      </c>
      <c r="X278" s="71" t="s">
        <v>62</v>
      </c>
      <c r="Y278" s="71">
        <v>1</v>
      </c>
      <c r="Z278" s="71">
        <v>249</v>
      </c>
      <c r="AA278" s="71">
        <v>352</v>
      </c>
      <c r="AB278" s="71">
        <v>115</v>
      </c>
      <c r="AC278" s="71" t="s">
        <v>62</v>
      </c>
      <c r="AD278" s="71">
        <v>190</v>
      </c>
      <c r="AE278" s="71">
        <v>1</v>
      </c>
      <c r="AF278" s="72">
        <v>0</v>
      </c>
      <c r="AG278" s="72">
        <v>0</v>
      </c>
      <c r="AH278" s="72">
        <v>0</v>
      </c>
      <c r="AI278" s="72">
        <v>0.19775799999999999</v>
      </c>
      <c r="AJ278" s="72">
        <v>0.65610900943023864</v>
      </c>
      <c r="AK278" s="72">
        <v>1.5162648337190124E-2</v>
      </c>
      <c r="AL278" s="73">
        <v>9.9</v>
      </c>
      <c r="AM278" s="60"/>
    </row>
    <row r="279" spans="1:39" ht="15.75" customHeight="1" thickBot="1" x14ac:dyDescent="0.4">
      <c r="A279" s="62" t="s">
        <v>601</v>
      </c>
      <c r="B279" s="63" t="s">
        <v>626</v>
      </c>
      <c r="C279" s="63" t="s">
        <v>628</v>
      </c>
      <c r="D279" s="64" t="s">
        <v>629</v>
      </c>
      <c r="E279" s="75">
        <v>128489</v>
      </c>
      <c r="F279" s="74" t="s">
        <v>62</v>
      </c>
      <c r="G279" s="66" t="str">
        <f t="shared" si="35"/>
        <v>Yes</v>
      </c>
      <c r="H279" s="67">
        <f t="shared" si="38"/>
        <v>4.2960876028298145</v>
      </c>
      <c r="I279" s="68">
        <f t="shared" si="37"/>
        <v>552</v>
      </c>
      <c r="J279" s="69" t="str">
        <f t="shared" si="32"/>
        <v>Wave Money</v>
      </c>
      <c r="K279" s="69" t="str">
        <f t="shared" si="39"/>
        <v>M-Pitesan</v>
      </c>
      <c r="L279" s="69" t="str">
        <f t="shared" si="40"/>
        <v>Mytel Wallet</v>
      </c>
      <c r="M279" s="71" t="s">
        <v>62</v>
      </c>
      <c r="N279" s="56">
        <v>1</v>
      </c>
      <c r="O279" s="71">
        <v>1</v>
      </c>
      <c r="P279" s="71">
        <v>1</v>
      </c>
      <c r="Q279" s="71">
        <v>1</v>
      </c>
      <c r="R279" s="71" t="s">
        <v>62</v>
      </c>
      <c r="S279" s="71">
        <v>1</v>
      </c>
      <c r="T279" s="71" t="s">
        <v>62</v>
      </c>
      <c r="U279" s="71" t="s">
        <v>62</v>
      </c>
      <c r="V279" s="71">
        <v>2</v>
      </c>
      <c r="W279" s="71">
        <v>1</v>
      </c>
      <c r="X279" s="71" t="s">
        <v>62</v>
      </c>
      <c r="Y279" s="71">
        <v>1</v>
      </c>
      <c r="Z279" s="71" t="s">
        <v>62</v>
      </c>
      <c r="AA279" s="71">
        <v>173</v>
      </c>
      <c r="AB279" s="71">
        <v>134</v>
      </c>
      <c r="AC279" s="71" t="s">
        <v>62</v>
      </c>
      <c r="AD279" s="71">
        <v>235</v>
      </c>
      <c r="AE279" s="71">
        <v>1</v>
      </c>
      <c r="AF279" s="72">
        <v>0</v>
      </c>
      <c r="AG279" s="72">
        <v>0.18551174827065334</v>
      </c>
      <c r="AH279" s="72">
        <v>0</v>
      </c>
      <c r="AI279" s="72">
        <v>0.238872</v>
      </c>
      <c r="AJ279" s="72">
        <v>0.3143615309412629</v>
      </c>
      <c r="AK279" s="72">
        <v>0.14556142403702318</v>
      </c>
      <c r="AL279" s="73">
        <v>6.9</v>
      </c>
      <c r="AM279" s="60"/>
    </row>
    <row r="280" spans="1:39" ht="15.75" customHeight="1" thickBot="1" x14ac:dyDescent="0.4">
      <c r="A280" s="62" t="s">
        <v>601</v>
      </c>
      <c r="B280" s="63" t="s">
        <v>626</v>
      </c>
      <c r="C280" s="63" t="s">
        <v>630</v>
      </c>
      <c r="D280" s="64" t="s">
        <v>631</v>
      </c>
      <c r="E280" s="75">
        <v>169439</v>
      </c>
      <c r="F280" s="75">
        <v>1</v>
      </c>
      <c r="G280" s="66" t="str">
        <f t="shared" si="35"/>
        <v>Yes</v>
      </c>
      <c r="H280" s="67">
        <f t="shared" si="38"/>
        <v>1.2039731112671819</v>
      </c>
      <c r="I280" s="68">
        <f t="shared" si="37"/>
        <v>204</v>
      </c>
      <c r="J280" s="69" t="str">
        <f t="shared" si="32"/>
        <v>Wave Money</v>
      </c>
      <c r="K280" s="69" t="str">
        <f t="shared" si="39"/>
        <v>Mytel Wallet</v>
      </c>
      <c r="L280" s="69" t="str">
        <f t="shared" si="40"/>
        <v>AYA Bank</v>
      </c>
      <c r="M280" s="71" t="s">
        <v>62</v>
      </c>
      <c r="N280" s="56">
        <v>2</v>
      </c>
      <c r="O280" s="71">
        <v>1</v>
      </c>
      <c r="P280" s="71">
        <v>1</v>
      </c>
      <c r="Q280" s="71">
        <v>1</v>
      </c>
      <c r="R280" s="71" t="s">
        <v>62</v>
      </c>
      <c r="S280" s="71" t="s">
        <v>62</v>
      </c>
      <c r="T280" s="71" t="s">
        <v>62</v>
      </c>
      <c r="U280" s="71" t="s">
        <v>62</v>
      </c>
      <c r="V280" s="71">
        <v>1</v>
      </c>
      <c r="W280" s="71" t="s">
        <v>62</v>
      </c>
      <c r="X280" s="71" t="s">
        <v>62</v>
      </c>
      <c r="Y280" s="71">
        <v>1</v>
      </c>
      <c r="Z280" s="71" t="s">
        <v>62</v>
      </c>
      <c r="AA280" s="71" t="s">
        <v>62</v>
      </c>
      <c r="AB280" s="71">
        <v>88</v>
      </c>
      <c r="AC280" s="71" t="s">
        <v>62</v>
      </c>
      <c r="AD280" s="71">
        <v>108</v>
      </c>
      <c r="AE280" s="71">
        <v>1</v>
      </c>
      <c r="AF280" s="72">
        <v>0</v>
      </c>
      <c r="AG280" s="72">
        <v>0</v>
      </c>
      <c r="AH280" s="72">
        <v>0</v>
      </c>
      <c r="AI280" s="72">
        <v>3.6396100000000001E-2</v>
      </c>
      <c r="AJ280" s="72">
        <v>0.93561569803804878</v>
      </c>
      <c r="AK280" s="72">
        <v>7.8709471138654841E-2</v>
      </c>
      <c r="AL280" s="73">
        <v>9.5</v>
      </c>
      <c r="AM280" s="60"/>
    </row>
    <row r="281" spans="1:39" ht="15.75" customHeight="1" thickBot="1" x14ac:dyDescent="0.4">
      <c r="A281" s="62" t="s">
        <v>601</v>
      </c>
      <c r="B281" s="63" t="s">
        <v>626</v>
      </c>
      <c r="C281" s="63" t="s">
        <v>632</v>
      </c>
      <c r="D281" s="64" t="s">
        <v>633</v>
      </c>
      <c r="E281" s="75">
        <v>50720</v>
      </c>
      <c r="F281" s="75">
        <v>5</v>
      </c>
      <c r="G281" s="66" t="str">
        <f t="shared" si="35"/>
        <v>Yes</v>
      </c>
      <c r="H281" s="67">
        <f t="shared" si="38"/>
        <v>0.80835962145110418</v>
      </c>
      <c r="I281" s="68">
        <f t="shared" si="37"/>
        <v>41</v>
      </c>
      <c r="J281" s="69" t="str">
        <f t="shared" si="32"/>
        <v>Wave Money</v>
      </c>
      <c r="K281" s="69" t="str">
        <f t="shared" si="39"/>
        <v>M-Pitesan</v>
      </c>
      <c r="L281" s="69" t="str">
        <f t="shared" si="40"/>
        <v>Mytel Wallet</v>
      </c>
      <c r="M281" s="71" t="s">
        <v>62</v>
      </c>
      <c r="N281" s="56" t="s">
        <v>62</v>
      </c>
      <c r="O281" s="71" t="s">
        <v>62</v>
      </c>
      <c r="P281" s="71" t="s">
        <v>62</v>
      </c>
      <c r="Q281" s="71" t="s">
        <v>62</v>
      </c>
      <c r="R281" s="71" t="s">
        <v>62</v>
      </c>
      <c r="S281" s="71" t="s">
        <v>62</v>
      </c>
      <c r="T281" s="71" t="s">
        <v>62</v>
      </c>
      <c r="U281" s="71" t="s">
        <v>62</v>
      </c>
      <c r="V281" s="71" t="s">
        <v>62</v>
      </c>
      <c r="W281" s="71" t="s">
        <v>62</v>
      </c>
      <c r="X281" s="71" t="s">
        <v>62</v>
      </c>
      <c r="Y281" s="71" t="s">
        <v>62</v>
      </c>
      <c r="Z281" s="71" t="s">
        <v>62</v>
      </c>
      <c r="AA281" s="71">
        <v>15</v>
      </c>
      <c r="AB281" s="71">
        <v>5</v>
      </c>
      <c r="AC281" s="71" t="s">
        <v>62</v>
      </c>
      <c r="AD281" s="71">
        <v>20</v>
      </c>
      <c r="AE281" s="71">
        <v>1</v>
      </c>
      <c r="AF281" s="72">
        <v>0</v>
      </c>
      <c r="AG281" s="72">
        <v>0</v>
      </c>
      <c r="AH281" s="72">
        <v>0</v>
      </c>
      <c r="AI281" s="72">
        <v>9.1696900000000012E-2</v>
      </c>
      <c r="AJ281" s="72">
        <v>1.1192412088679462</v>
      </c>
      <c r="AK281" s="72">
        <v>3.6612219134118398E-2</v>
      </c>
      <c r="AL281" s="73">
        <v>9.8000000000000007</v>
      </c>
      <c r="AM281" s="60"/>
    </row>
    <row r="282" spans="1:39" ht="15.75" customHeight="1" thickBot="1" x14ac:dyDescent="0.4">
      <c r="A282" s="62" t="s">
        <v>601</v>
      </c>
      <c r="B282" s="63" t="s">
        <v>626</v>
      </c>
      <c r="C282" s="63" t="s">
        <v>634</v>
      </c>
      <c r="D282" s="64" t="s">
        <v>635</v>
      </c>
      <c r="E282" s="75">
        <v>81092</v>
      </c>
      <c r="F282" s="74" t="s">
        <v>62</v>
      </c>
      <c r="G282" s="66" t="str">
        <f t="shared" si="35"/>
        <v>Yes</v>
      </c>
      <c r="H282" s="67">
        <f t="shared" si="38"/>
        <v>3.4528683470625956</v>
      </c>
      <c r="I282" s="68">
        <f t="shared" si="37"/>
        <v>280</v>
      </c>
      <c r="J282" s="69" t="str">
        <f t="shared" si="32"/>
        <v>Mytel Wallet</v>
      </c>
      <c r="K282" s="69" t="str">
        <f t="shared" si="39"/>
        <v>KBZ Pay</v>
      </c>
      <c r="L282" s="69" t="str">
        <f t="shared" si="40"/>
        <v>Ongo</v>
      </c>
      <c r="M282" s="71" t="s">
        <v>62</v>
      </c>
      <c r="N282" s="56" t="s">
        <v>62</v>
      </c>
      <c r="O282" s="71" t="s">
        <v>62</v>
      </c>
      <c r="P282" s="71" t="s">
        <v>62</v>
      </c>
      <c r="Q282" s="71" t="s">
        <v>62</v>
      </c>
      <c r="R282" s="71" t="s">
        <v>62</v>
      </c>
      <c r="S282" s="71" t="s">
        <v>62</v>
      </c>
      <c r="T282" s="71" t="s">
        <v>62</v>
      </c>
      <c r="U282" s="71" t="s">
        <v>62</v>
      </c>
      <c r="V282" s="71" t="s">
        <v>62</v>
      </c>
      <c r="W282" s="71" t="s">
        <v>62</v>
      </c>
      <c r="X282" s="71" t="s">
        <v>62</v>
      </c>
      <c r="Y282" s="71" t="s">
        <v>62</v>
      </c>
      <c r="Z282" s="71">
        <v>123</v>
      </c>
      <c r="AA282" s="71" t="s">
        <v>62</v>
      </c>
      <c r="AB282" s="71">
        <v>145</v>
      </c>
      <c r="AC282" s="71">
        <v>11</v>
      </c>
      <c r="AD282" s="71" t="s">
        <v>62</v>
      </c>
      <c r="AE282" s="71">
        <v>1</v>
      </c>
      <c r="AF282" s="72">
        <v>0</v>
      </c>
      <c r="AG282" s="72">
        <v>0</v>
      </c>
      <c r="AH282" s="72">
        <v>0</v>
      </c>
      <c r="AI282" s="72">
        <v>9.9395000000000011E-2</v>
      </c>
      <c r="AJ282" s="72">
        <v>0.54358980586945826</v>
      </c>
      <c r="AK282" s="72">
        <v>0</v>
      </c>
      <c r="AL282" s="73">
        <v>9.8000000000000007</v>
      </c>
      <c r="AM282" s="60"/>
    </row>
    <row r="283" spans="1:39" ht="15.75" customHeight="1" thickBot="1" x14ac:dyDescent="0.4">
      <c r="A283" s="62" t="s">
        <v>601</v>
      </c>
      <c r="B283" s="63" t="s">
        <v>636</v>
      </c>
      <c r="C283" s="63" t="s">
        <v>636</v>
      </c>
      <c r="D283" s="64" t="s">
        <v>637</v>
      </c>
      <c r="E283" s="75">
        <v>65529</v>
      </c>
      <c r="F283" s="74" t="s">
        <v>62</v>
      </c>
      <c r="G283" s="66" t="str">
        <f t="shared" si="35"/>
        <v>Yes</v>
      </c>
      <c r="H283" s="67">
        <f t="shared" si="38"/>
        <v>3.1741671626302859</v>
      </c>
      <c r="I283" s="68">
        <f t="shared" si="37"/>
        <v>208</v>
      </c>
      <c r="J283" s="69" t="str">
        <f t="shared" si="32"/>
        <v>Wave Money</v>
      </c>
      <c r="K283" s="69" t="str">
        <f t="shared" si="39"/>
        <v>M-Pitesan</v>
      </c>
      <c r="L283" s="69" t="str">
        <f t="shared" si="40"/>
        <v>Mytel Wallet</v>
      </c>
      <c r="M283" s="71" t="s">
        <v>62</v>
      </c>
      <c r="N283" s="56" t="s">
        <v>62</v>
      </c>
      <c r="O283" s="71" t="s">
        <v>62</v>
      </c>
      <c r="P283" s="71" t="s">
        <v>62</v>
      </c>
      <c r="Q283" s="71">
        <v>1</v>
      </c>
      <c r="R283" s="71" t="s">
        <v>62</v>
      </c>
      <c r="S283" s="71" t="s">
        <v>62</v>
      </c>
      <c r="T283" s="71" t="s">
        <v>62</v>
      </c>
      <c r="U283" s="71" t="s">
        <v>62</v>
      </c>
      <c r="V283" s="71" t="s">
        <v>62</v>
      </c>
      <c r="W283" s="71" t="s">
        <v>62</v>
      </c>
      <c r="X283" s="71" t="s">
        <v>62</v>
      </c>
      <c r="Y283" s="71" t="s">
        <v>62</v>
      </c>
      <c r="Z283" s="71" t="s">
        <v>62</v>
      </c>
      <c r="AA283" s="71">
        <v>40</v>
      </c>
      <c r="AB283" s="71">
        <v>38</v>
      </c>
      <c r="AC283" s="71" t="s">
        <v>62</v>
      </c>
      <c r="AD283" s="71">
        <v>128</v>
      </c>
      <c r="AE283" s="71">
        <v>1</v>
      </c>
      <c r="AF283" s="72">
        <v>0</v>
      </c>
      <c r="AG283" s="72">
        <v>0.49256131320493735</v>
      </c>
      <c r="AH283" s="72">
        <v>0</v>
      </c>
      <c r="AI283" s="72">
        <v>0.56452599000000003</v>
      </c>
      <c r="AJ283" s="72">
        <v>0.31594032170898023</v>
      </c>
      <c r="AK283" s="72">
        <v>0</v>
      </c>
      <c r="AL283" s="73">
        <v>9.6</v>
      </c>
      <c r="AM283" s="60"/>
    </row>
    <row r="284" spans="1:39" ht="15.75" customHeight="1" thickBot="1" x14ac:dyDescent="0.4">
      <c r="A284" s="62" t="s">
        <v>601</v>
      </c>
      <c r="B284" s="63" t="s">
        <v>636</v>
      </c>
      <c r="C284" s="63" t="s">
        <v>638</v>
      </c>
      <c r="D284" s="64" t="s">
        <v>639</v>
      </c>
      <c r="E284" s="75">
        <v>41815</v>
      </c>
      <c r="F284" s="74" t="s">
        <v>62</v>
      </c>
      <c r="G284" s="66" t="str">
        <f t="shared" si="35"/>
        <v>Yes</v>
      </c>
      <c r="H284" s="67">
        <f t="shared" si="38"/>
        <v>0.43046753557335887</v>
      </c>
      <c r="I284" s="68">
        <f t="shared" si="37"/>
        <v>18</v>
      </c>
      <c r="J284" s="69" t="str">
        <f t="shared" si="32"/>
        <v>Wave Money</v>
      </c>
      <c r="K284" s="69" t="str">
        <f t="shared" si="39"/>
        <v>Mytel Wallet</v>
      </c>
      <c r="L284" s="69" t="str">
        <f t="shared" si="40"/>
        <v>M-Pitesan</v>
      </c>
      <c r="M284" s="71" t="s">
        <v>62</v>
      </c>
      <c r="N284" s="56" t="s">
        <v>62</v>
      </c>
      <c r="O284" s="71" t="s">
        <v>62</v>
      </c>
      <c r="P284" s="71" t="s">
        <v>62</v>
      </c>
      <c r="Q284" s="71" t="s">
        <v>62</v>
      </c>
      <c r="R284" s="71" t="s">
        <v>62</v>
      </c>
      <c r="S284" s="71" t="s">
        <v>62</v>
      </c>
      <c r="T284" s="71" t="s">
        <v>62</v>
      </c>
      <c r="U284" s="71" t="s">
        <v>62</v>
      </c>
      <c r="V284" s="71" t="s">
        <v>62</v>
      </c>
      <c r="W284" s="71" t="s">
        <v>62</v>
      </c>
      <c r="X284" s="71" t="s">
        <v>62</v>
      </c>
      <c r="Y284" s="71" t="s">
        <v>62</v>
      </c>
      <c r="Z284" s="71" t="s">
        <v>62</v>
      </c>
      <c r="AA284" s="71">
        <v>2</v>
      </c>
      <c r="AB284" s="71">
        <v>4</v>
      </c>
      <c r="AC284" s="71" t="s">
        <v>62</v>
      </c>
      <c r="AD284" s="71">
        <v>11</v>
      </c>
      <c r="AE284" s="71">
        <v>1</v>
      </c>
      <c r="AF284" s="72">
        <v>0</v>
      </c>
      <c r="AG284" s="72">
        <v>0.17149410221488587</v>
      </c>
      <c r="AH284" s="72">
        <v>0</v>
      </c>
      <c r="AI284" s="72">
        <v>0.30279601</v>
      </c>
      <c r="AJ284" s="72">
        <v>0.24513762804903969</v>
      </c>
      <c r="AK284" s="72">
        <v>3.4909367112168958E-2</v>
      </c>
      <c r="AL284" s="73">
        <v>0</v>
      </c>
      <c r="AM284" s="60"/>
    </row>
    <row r="285" spans="1:39" ht="15.75" customHeight="1" thickBot="1" x14ac:dyDescent="0.4">
      <c r="A285" s="62" t="s">
        <v>601</v>
      </c>
      <c r="B285" s="63" t="s">
        <v>626</v>
      </c>
      <c r="C285" s="63" t="s">
        <v>640</v>
      </c>
      <c r="D285" s="64" t="s">
        <v>641</v>
      </c>
      <c r="E285" s="75">
        <v>35916</v>
      </c>
      <c r="F285" s="75">
        <v>2</v>
      </c>
      <c r="G285" s="66" t="str">
        <f t="shared" si="35"/>
        <v>Yes</v>
      </c>
      <c r="H285" s="67">
        <f t="shared" si="38"/>
        <v>0.19489920926606524</v>
      </c>
      <c r="I285" s="68">
        <f t="shared" si="37"/>
        <v>7</v>
      </c>
      <c r="J285" s="69" t="str">
        <f t="shared" si="32"/>
        <v>M-Pitesan</v>
      </c>
      <c r="K285" s="69" t="s">
        <v>92</v>
      </c>
      <c r="L285" s="69" t="s">
        <v>62</v>
      </c>
      <c r="M285" s="71" t="s">
        <v>62</v>
      </c>
      <c r="N285" s="56" t="s">
        <v>62</v>
      </c>
      <c r="O285" s="71" t="s">
        <v>62</v>
      </c>
      <c r="P285" s="71" t="s">
        <v>62</v>
      </c>
      <c r="Q285" s="71" t="s">
        <v>62</v>
      </c>
      <c r="R285" s="71" t="s">
        <v>62</v>
      </c>
      <c r="S285" s="71" t="s">
        <v>62</v>
      </c>
      <c r="T285" s="71" t="s">
        <v>62</v>
      </c>
      <c r="U285" s="71" t="s">
        <v>62</v>
      </c>
      <c r="V285" s="71" t="s">
        <v>62</v>
      </c>
      <c r="W285" s="71" t="s">
        <v>62</v>
      </c>
      <c r="X285" s="71" t="s">
        <v>62</v>
      </c>
      <c r="Y285" s="71" t="s">
        <v>62</v>
      </c>
      <c r="Z285" s="71" t="s">
        <v>62</v>
      </c>
      <c r="AA285" s="71">
        <v>5</v>
      </c>
      <c r="AB285" s="71" t="s">
        <v>62</v>
      </c>
      <c r="AC285" s="71" t="s">
        <v>62</v>
      </c>
      <c r="AD285" s="71">
        <v>1</v>
      </c>
      <c r="AE285" s="71">
        <v>1</v>
      </c>
      <c r="AF285" s="72">
        <v>0</v>
      </c>
      <c r="AG285" s="72">
        <v>0</v>
      </c>
      <c r="AH285" s="72">
        <v>0</v>
      </c>
      <c r="AI285" s="72">
        <v>0.27952700000000003</v>
      </c>
      <c r="AJ285" s="72">
        <v>0.2266171978892782</v>
      </c>
      <c r="AK285" s="72">
        <v>0</v>
      </c>
      <c r="AL285" s="73">
        <v>9.6999999999999993</v>
      </c>
      <c r="AM285" s="60"/>
    </row>
    <row r="286" spans="1:39" ht="15.75" customHeight="1" thickBot="1" x14ac:dyDescent="0.4">
      <c r="A286" s="62" t="s">
        <v>601</v>
      </c>
      <c r="B286" s="63" t="s">
        <v>602</v>
      </c>
      <c r="C286" s="63" t="s">
        <v>642</v>
      </c>
      <c r="D286" s="64" t="s">
        <v>643</v>
      </c>
      <c r="E286" s="75">
        <v>56304</v>
      </c>
      <c r="F286" s="74" t="s">
        <v>62</v>
      </c>
      <c r="G286" s="66" t="str">
        <f t="shared" si="35"/>
        <v>Yes</v>
      </c>
      <c r="H286" s="67">
        <f t="shared" si="38"/>
        <v>1.9714407502131286</v>
      </c>
      <c r="I286" s="68">
        <f t="shared" si="37"/>
        <v>111</v>
      </c>
      <c r="J286" s="69" t="str">
        <f t="shared" si="32"/>
        <v>Wave Money</v>
      </c>
      <c r="K286" s="69" t="str">
        <f>INDEX($M$3:$AE$3,MATCH(LARGE($M286:$AE286,2),$M286:$AE286,0))</f>
        <v>M-Pitesan</v>
      </c>
      <c r="L286" s="69" t="str">
        <f>INDEX($M$3:$AE$3,MATCH(LARGE($M286:$AE286,3),$M286:$AE286,0))</f>
        <v>Mytel Wallet</v>
      </c>
      <c r="M286" s="71" t="s">
        <v>62</v>
      </c>
      <c r="N286" s="56" t="s">
        <v>62</v>
      </c>
      <c r="O286" s="71" t="s">
        <v>62</v>
      </c>
      <c r="P286" s="71" t="s">
        <v>62</v>
      </c>
      <c r="Q286" s="71" t="s">
        <v>62</v>
      </c>
      <c r="R286" s="71" t="s">
        <v>62</v>
      </c>
      <c r="S286" s="71" t="s">
        <v>62</v>
      </c>
      <c r="T286" s="71" t="s">
        <v>62</v>
      </c>
      <c r="U286" s="71" t="s">
        <v>62</v>
      </c>
      <c r="V286" s="71" t="s">
        <v>62</v>
      </c>
      <c r="W286" s="71" t="s">
        <v>62</v>
      </c>
      <c r="X286" s="71" t="s">
        <v>62</v>
      </c>
      <c r="Y286" s="71" t="s">
        <v>62</v>
      </c>
      <c r="Z286" s="71" t="s">
        <v>62</v>
      </c>
      <c r="AA286" s="71">
        <v>44</v>
      </c>
      <c r="AB286" s="71">
        <v>15</v>
      </c>
      <c r="AC286" s="71" t="s">
        <v>62</v>
      </c>
      <c r="AD286" s="71">
        <v>51</v>
      </c>
      <c r="AE286" s="71">
        <v>1</v>
      </c>
      <c r="AF286" s="72">
        <v>0</v>
      </c>
      <c r="AG286" s="72">
        <v>0</v>
      </c>
      <c r="AH286" s="72">
        <v>0</v>
      </c>
      <c r="AI286" s="72">
        <v>0.80200796000000008</v>
      </c>
      <c r="AJ286" s="72">
        <v>0.52591949381539083</v>
      </c>
      <c r="AK286" s="72">
        <v>1.5663689727872419</v>
      </c>
      <c r="AL286" s="73">
        <v>0.1</v>
      </c>
      <c r="AM286" s="60"/>
    </row>
    <row r="287" spans="1:39" ht="15.75" customHeight="1" thickBot="1" x14ac:dyDescent="0.4">
      <c r="A287" s="62" t="s">
        <v>601</v>
      </c>
      <c r="B287" s="63" t="s">
        <v>615</v>
      </c>
      <c r="C287" s="63" t="s">
        <v>615</v>
      </c>
      <c r="D287" s="64" t="s">
        <v>644</v>
      </c>
      <c r="E287" s="75">
        <v>27872</v>
      </c>
      <c r="F287" s="74" t="s">
        <v>62</v>
      </c>
      <c r="G287" s="66" t="str">
        <f t="shared" si="35"/>
        <v>Yes</v>
      </c>
      <c r="H287" s="67">
        <f t="shared" si="38"/>
        <v>2.0809414466130884</v>
      </c>
      <c r="I287" s="68">
        <f t="shared" si="37"/>
        <v>58</v>
      </c>
      <c r="J287" s="69" t="str">
        <f t="shared" si="32"/>
        <v>M-Pitesan</v>
      </c>
      <c r="K287" s="69" t="s">
        <v>645</v>
      </c>
      <c r="L287" s="69" t="s">
        <v>62</v>
      </c>
      <c r="M287" s="71" t="s">
        <v>62</v>
      </c>
      <c r="N287" s="56">
        <v>1</v>
      </c>
      <c r="O287" s="71">
        <v>1</v>
      </c>
      <c r="P287" s="71" t="s">
        <v>62</v>
      </c>
      <c r="Q287" s="71" t="s">
        <v>62</v>
      </c>
      <c r="R287" s="71" t="s">
        <v>62</v>
      </c>
      <c r="S287" s="71" t="s">
        <v>62</v>
      </c>
      <c r="T287" s="71" t="s">
        <v>62</v>
      </c>
      <c r="U287" s="71" t="s">
        <v>62</v>
      </c>
      <c r="V287" s="71" t="s">
        <v>62</v>
      </c>
      <c r="W287" s="71" t="s">
        <v>62</v>
      </c>
      <c r="X287" s="71" t="s">
        <v>62</v>
      </c>
      <c r="Y287" s="71" t="s">
        <v>62</v>
      </c>
      <c r="Z287" s="71" t="s">
        <v>62</v>
      </c>
      <c r="AA287" s="71">
        <v>55</v>
      </c>
      <c r="AB287" s="71" t="s">
        <v>62</v>
      </c>
      <c r="AC287" s="71" t="s">
        <v>62</v>
      </c>
      <c r="AD287" s="71" t="s">
        <v>62</v>
      </c>
      <c r="AE287" s="71">
        <v>1</v>
      </c>
      <c r="AF287" s="72">
        <v>0</v>
      </c>
      <c r="AG287" s="72">
        <v>0</v>
      </c>
      <c r="AH287" s="72">
        <v>0</v>
      </c>
      <c r="AI287" s="72">
        <v>0.52544398000000003</v>
      </c>
      <c r="AJ287" s="72">
        <v>1.0670196680896025</v>
      </c>
      <c r="AK287" s="72">
        <v>1.1258277648641162</v>
      </c>
      <c r="AL287" s="73">
        <v>0</v>
      </c>
      <c r="AM287" s="60"/>
    </row>
    <row r="288" spans="1:39" ht="15.75" customHeight="1" thickBot="1" x14ac:dyDescent="0.4">
      <c r="A288" s="62" t="s">
        <v>601</v>
      </c>
      <c r="B288" s="63" t="s">
        <v>646</v>
      </c>
      <c r="C288" s="63" t="s">
        <v>646</v>
      </c>
      <c r="D288" s="64" t="s">
        <v>647</v>
      </c>
      <c r="E288" s="75">
        <v>75555</v>
      </c>
      <c r="F288" s="75">
        <v>2</v>
      </c>
      <c r="G288" s="66" t="str">
        <f t="shared" si="35"/>
        <v>Yes</v>
      </c>
      <c r="H288" s="67">
        <f t="shared" si="38"/>
        <v>0.87353583482231478</v>
      </c>
      <c r="I288" s="68">
        <f t="shared" si="37"/>
        <v>66</v>
      </c>
      <c r="J288" s="69" t="str">
        <f t="shared" si="32"/>
        <v>Wave Money</v>
      </c>
      <c r="K288" s="69" t="str">
        <f>INDEX($M$3:$AE$3,MATCH(LARGE($M288:$AE288,2),$M288:$AE288,0))</f>
        <v>M-Pitesan</v>
      </c>
      <c r="L288" s="69" t="str">
        <f>INDEX($M$3:$AE$3,MATCH(LARGE($M288:$AE288,3),$M288:$AE288,0))</f>
        <v>Mytel Wallet</v>
      </c>
      <c r="M288" s="71" t="s">
        <v>62</v>
      </c>
      <c r="N288" s="56" t="s">
        <v>62</v>
      </c>
      <c r="O288" s="71" t="s">
        <v>62</v>
      </c>
      <c r="P288" s="71" t="s">
        <v>62</v>
      </c>
      <c r="Q288" s="71" t="s">
        <v>62</v>
      </c>
      <c r="R288" s="71" t="s">
        <v>62</v>
      </c>
      <c r="S288" s="71" t="s">
        <v>62</v>
      </c>
      <c r="T288" s="71" t="s">
        <v>62</v>
      </c>
      <c r="U288" s="71" t="s">
        <v>62</v>
      </c>
      <c r="V288" s="71" t="s">
        <v>62</v>
      </c>
      <c r="W288" s="71" t="s">
        <v>62</v>
      </c>
      <c r="X288" s="71" t="s">
        <v>62</v>
      </c>
      <c r="Y288" s="71" t="s">
        <v>62</v>
      </c>
      <c r="Z288" s="71" t="s">
        <v>62</v>
      </c>
      <c r="AA288" s="71">
        <v>14</v>
      </c>
      <c r="AB288" s="71">
        <v>1</v>
      </c>
      <c r="AC288" s="71" t="s">
        <v>62</v>
      </c>
      <c r="AD288" s="71">
        <v>50</v>
      </c>
      <c r="AE288" s="71">
        <v>1</v>
      </c>
      <c r="AF288" s="72">
        <v>0</v>
      </c>
      <c r="AG288" s="72">
        <v>0</v>
      </c>
      <c r="AH288" s="72">
        <v>0</v>
      </c>
      <c r="AI288" s="72">
        <v>0.28808801000000001</v>
      </c>
      <c r="AJ288" s="72">
        <v>0.95771876878609208</v>
      </c>
      <c r="AK288" s="72">
        <v>2.5281747404779367</v>
      </c>
      <c r="AL288" s="73">
        <v>10</v>
      </c>
      <c r="AM288" s="60"/>
    </row>
    <row r="289" spans="1:39" ht="15.75" customHeight="1" thickBot="1" x14ac:dyDescent="0.4">
      <c r="A289" s="62" t="s">
        <v>601</v>
      </c>
      <c r="B289" s="63" t="s">
        <v>646</v>
      </c>
      <c r="C289" s="63" t="s">
        <v>648</v>
      </c>
      <c r="D289" s="64" t="s">
        <v>649</v>
      </c>
      <c r="E289" s="75">
        <v>44898</v>
      </c>
      <c r="F289" s="74" t="s">
        <v>62</v>
      </c>
      <c r="G289" s="66" t="str">
        <f t="shared" si="35"/>
        <v>Yes</v>
      </c>
      <c r="H289" s="67">
        <f t="shared" si="38"/>
        <v>0.26727248429774153</v>
      </c>
      <c r="I289" s="68">
        <f t="shared" si="37"/>
        <v>12</v>
      </c>
      <c r="J289" s="69" t="str">
        <f t="shared" si="32"/>
        <v>M-Pitesan</v>
      </c>
      <c r="K289" s="69" t="str">
        <f>INDEX($M$3:$AE$3,MATCH(LARGE($M289:$AE289,2),$M289:$AE289,0))</f>
        <v>Post</v>
      </c>
      <c r="L289" s="69" t="s">
        <v>62</v>
      </c>
      <c r="M289" s="71" t="s">
        <v>62</v>
      </c>
      <c r="N289" s="56" t="s">
        <v>62</v>
      </c>
      <c r="O289" s="71" t="s">
        <v>62</v>
      </c>
      <c r="P289" s="71" t="s">
        <v>62</v>
      </c>
      <c r="Q289" s="71" t="s">
        <v>62</v>
      </c>
      <c r="R289" s="71" t="s">
        <v>62</v>
      </c>
      <c r="S289" s="71" t="s">
        <v>62</v>
      </c>
      <c r="T289" s="71" t="s">
        <v>62</v>
      </c>
      <c r="U289" s="71" t="s">
        <v>62</v>
      </c>
      <c r="V289" s="71" t="s">
        <v>62</v>
      </c>
      <c r="W289" s="71" t="s">
        <v>62</v>
      </c>
      <c r="X289" s="71" t="s">
        <v>62</v>
      </c>
      <c r="Y289" s="71" t="s">
        <v>62</v>
      </c>
      <c r="Z289" s="71" t="s">
        <v>62</v>
      </c>
      <c r="AA289" s="71">
        <v>11</v>
      </c>
      <c r="AB289" s="71" t="s">
        <v>62</v>
      </c>
      <c r="AC289" s="71" t="s">
        <v>62</v>
      </c>
      <c r="AD289" s="71" t="s">
        <v>62</v>
      </c>
      <c r="AE289" s="71">
        <v>1</v>
      </c>
      <c r="AF289" s="72">
        <v>0</v>
      </c>
      <c r="AG289" s="72">
        <v>0</v>
      </c>
      <c r="AH289" s="72">
        <v>0</v>
      </c>
      <c r="AI289" s="72">
        <v>0.20566799999999999</v>
      </c>
      <c r="AJ289" s="72">
        <v>0.42329809391376155</v>
      </c>
      <c r="AK289" s="72">
        <v>4.078470195211028</v>
      </c>
      <c r="AL289" s="73">
        <v>9.9</v>
      </c>
      <c r="AM289" s="60"/>
    </row>
    <row r="290" spans="1:39" ht="15.75" customHeight="1" thickBot="1" x14ac:dyDescent="0.4">
      <c r="A290" s="62" t="s">
        <v>601</v>
      </c>
      <c r="B290" s="63" t="s">
        <v>610</v>
      </c>
      <c r="C290" s="63" t="s">
        <v>610</v>
      </c>
      <c r="D290" s="64" t="s">
        <v>650</v>
      </c>
      <c r="E290" s="75">
        <v>24329</v>
      </c>
      <c r="F290" s="74" t="s">
        <v>62</v>
      </c>
      <c r="G290" s="66" t="str">
        <f t="shared" si="35"/>
        <v>Yes</v>
      </c>
      <c r="H290" s="78">
        <f t="shared" si="38"/>
        <v>4.1103210160713548E-2</v>
      </c>
      <c r="I290" s="68">
        <f t="shared" si="37"/>
        <v>1</v>
      </c>
      <c r="J290" s="69" t="str">
        <f t="shared" si="32"/>
        <v>Post</v>
      </c>
      <c r="K290" s="69" t="s">
        <v>62</v>
      </c>
      <c r="L290" s="69" t="s">
        <v>62</v>
      </c>
      <c r="M290" s="71" t="s">
        <v>62</v>
      </c>
      <c r="N290" s="56" t="s">
        <v>62</v>
      </c>
      <c r="O290" s="71" t="s">
        <v>62</v>
      </c>
      <c r="P290" s="71" t="s">
        <v>62</v>
      </c>
      <c r="Q290" s="71" t="s">
        <v>62</v>
      </c>
      <c r="R290" s="71" t="s">
        <v>62</v>
      </c>
      <c r="S290" s="71" t="s">
        <v>62</v>
      </c>
      <c r="T290" s="71" t="s">
        <v>62</v>
      </c>
      <c r="U290" s="71" t="s">
        <v>62</v>
      </c>
      <c r="V290" s="71" t="s">
        <v>62</v>
      </c>
      <c r="W290" s="71" t="s">
        <v>62</v>
      </c>
      <c r="X290" s="71" t="s">
        <v>62</v>
      </c>
      <c r="Y290" s="71" t="s">
        <v>62</v>
      </c>
      <c r="Z290" s="71" t="s">
        <v>62</v>
      </c>
      <c r="AA290" s="71" t="s">
        <v>62</v>
      </c>
      <c r="AB290" s="71" t="s">
        <v>62</v>
      </c>
      <c r="AC290" s="71" t="s">
        <v>62</v>
      </c>
      <c r="AD290" s="71" t="s">
        <v>62</v>
      </c>
      <c r="AE290" s="71">
        <v>1</v>
      </c>
      <c r="AF290" s="72">
        <v>0</v>
      </c>
      <c r="AG290" s="72">
        <v>0</v>
      </c>
      <c r="AH290" s="72">
        <v>0</v>
      </c>
      <c r="AI290" s="72">
        <v>2.7672200000000004E-2</v>
      </c>
      <c r="AJ290" s="72">
        <v>2.718920592896656</v>
      </c>
      <c r="AK290" s="72">
        <v>9.3401973801237187E-2</v>
      </c>
      <c r="AL290" s="73">
        <v>0</v>
      </c>
      <c r="AM290" s="60"/>
    </row>
    <row r="291" spans="1:39" ht="15.75" customHeight="1" thickBot="1" x14ac:dyDescent="0.4">
      <c r="A291" s="62" t="s">
        <v>651</v>
      </c>
      <c r="B291" s="63" t="s">
        <v>652</v>
      </c>
      <c r="C291" s="63" t="s">
        <v>652</v>
      </c>
      <c r="D291" s="64" t="s">
        <v>653</v>
      </c>
      <c r="E291" s="75">
        <v>164253</v>
      </c>
      <c r="F291" s="74" t="s">
        <v>62</v>
      </c>
      <c r="G291" s="66" t="str">
        <f t="shared" si="35"/>
        <v>Yes</v>
      </c>
      <c r="H291" s="67">
        <f t="shared" si="38"/>
        <v>3.6285486414251182</v>
      </c>
      <c r="I291" s="68">
        <f t="shared" si="37"/>
        <v>596</v>
      </c>
      <c r="J291" s="69" t="str">
        <f t="shared" si="32"/>
        <v>Wave Money</v>
      </c>
      <c r="K291" s="69" t="str">
        <f>INDEX($M$3:$AE$3,MATCH(LARGE($M291:$AE291,2),$M291:$AE291,0))</f>
        <v>Mytel Wallet</v>
      </c>
      <c r="L291" s="69" t="str">
        <f>INDEX($M$3:$AE$3,MATCH(LARGE($M291:$AE291,3),$M291:$AE291,0))</f>
        <v>Ongo</v>
      </c>
      <c r="M291" s="71" t="s">
        <v>62</v>
      </c>
      <c r="N291" s="56" t="s">
        <v>62</v>
      </c>
      <c r="O291" s="71">
        <v>1</v>
      </c>
      <c r="P291" s="71">
        <v>2</v>
      </c>
      <c r="Q291" s="71" t="s">
        <v>62</v>
      </c>
      <c r="R291" s="71" t="s">
        <v>62</v>
      </c>
      <c r="S291" s="71" t="s">
        <v>62</v>
      </c>
      <c r="T291" s="71">
        <v>1</v>
      </c>
      <c r="U291" s="71" t="s">
        <v>62</v>
      </c>
      <c r="V291" s="71" t="s">
        <v>62</v>
      </c>
      <c r="W291" s="71" t="s">
        <v>62</v>
      </c>
      <c r="X291" s="71" t="s">
        <v>62</v>
      </c>
      <c r="Y291" s="71" t="s">
        <v>62</v>
      </c>
      <c r="Z291" s="71" t="s">
        <v>62</v>
      </c>
      <c r="AA291" s="71" t="s">
        <v>62</v>
      </c>
      <c r="AB291" s="71">
        <v>206</v>
      </c>
      <c r="AC291" s="71">
        <v>88</v>
      </c>
      <c r="AD291" s="71">
        <v>297</v>
      </c>
      <c r="AE291" s="71">
        <v>1</v>
      </c>
      <c r="AF291" s="72">
        <v>0</v>
      </c>
      <c r="AG291" s="72">
        <v>0</v>
      </c>
      <c r="AH291" s="72">
        <v>0</v>
      </c>
      <c r="AI291" s="72">
        <v>0.157365</v>
      </c>
      <c r="AJ291" s="72">
        <v>5.6870472362053164</v>
      </c>
      <c r="AK291" s="72">
        <v>0.23350478439272457</v>
      </c>
      <c r="AL291" s="73">
        <v>7.4379210000000002</v>
      </c>
      <c r="AM291" s="60"/>
    </row>
    <row r="292" spans="1:39" ht="15.75" customHeight="1" thickBot="1" x14ac:dyDescent="0.4">
      <c r="A292" s="62" t="s">
        <v>651</v>
      </c>
      <c r="B292" s="63" t="s">
        <v>652</v>
      </c>
      <c r="C292" s="63" t="s">
        <v>654</v>
      </c>
      <c r="D292" s="64" t="s">
        <v>655</v>
      </c>
      <c r="E292" s="75">
        <v>45583</v>
      </c>
      <c r="F292" s="74" t="s">
        <v>62</v>
      </c>
      <c r="G292" s="66" t="str">
        <f t="shared" si="35"/>
        <v>Yes</v>
      </c>
      <c r="H292" s="67">
        <f t="shared" si="38"/>
        <v>0.28519404163833006</v>
      </c>
      <c r="I292" s="68">
        <f t="shared" si="37"/>
        <v>13</v>
      </c>
      <c r="J292" s="69" t="str">
        <f t="shared" si="32"/>
        <v>Ongo</v>
      </c>
      <c r="K292" s="69" t="str">
        <f>INDEX($M$3:$AE$3,MATCH(LARGE($M292:$AE292,2),$M292:$AE292,0))</f>
        <v>Mytel Wallet</v>
      </c>
      <c r="L292" s="69" t="str">
        <f>INDEX($M$3:$AE$3,MATCH(LARGE($M292:$AE292,3),$M292:$AE292,0))</f>
        <v>Mytel Wallet</v>
      </c>
      <c r="M292" s="71" t="s">
        <v>62</v>
      </c>
      <c r="N292" s="56" t="s">
        <v>62</v>
      </c>
      <c r="O292" s="71" t="s">
        <v>62</v>
      </c>
      <c r="P292" s="71" t="s">
        <v>62</v>
      </c>
      <c r="Q292" s="71" t="s">
        <v>62</v>
      </c>
      <c r="R292" s="71" t="s">
        <v>62</v>
      </c>
      <c r="S292" s="71" t="s">
        <v>62</v>
      </c>
      <c r="T292" s="71" t="s">
        <v>62</v>
      </c>
      <c r="U292" s="71" t="s">
        <v>62</v>
      </c>
      <c r="V292" s="71" t="s">
        <v>62</v>
      </c>
      <c r="W292" s="71" t="s">
        <v>62</v>
      </c>
      <c r="X292" s="71" t="s">
        <v>62</v>
      </c>
      <c r="Y292" s="71" t="s">
        <v>62</v>
      </c>
      <c r="Z292" s="71" t="s">
        <v>62</v>
      </c>
      <c r="AA292" s="71" t="s">
        <v>62</v>
      </c>
      <c r="AB292" s="71">
        <v>2</v>
      </c>
      <c r="AC292" s="71">
        <v>8</v>
      </c>
      <c r="AD292" s="71">
        <v>2</v>
      </c>
      <c r="AE292" s="71">
        <v>1</v>
      </c>
      <c r="AF292" s="72">
        <v>0</v>
      </c>
      <c r="AG292" s="72">
        <v>0</v>
      </c>
      <c r="AH292" s="72">
        <v>0</v>
      </c>
      <c r="AI292" s="72">
        <v>0.22024901</v>
      </c>
      <c r="AJ292" s="72">
        <v>0.41400751747296322</v>
      </c>
      <c r="AK292" s="72">
        <v>0.81011954039207301</v>
      </c>
      <c r="AL292" s="73">
        <v>0</v>
      </c>
      <c r="AM292" s="60"/>
    </row>
    <row r="293" spans="1:39" ht="15.75" customHeight="1" thickBot="1" x14ac:dyDescent="0.4">
      <c r="A293" s="62" t="s">
        <v>651</v>
      </c>
      <c r="B293" s="63" t="s">
        <v>652</v>
      </c>
      <c r="C293" s="63" t="s">
        <v>656</v>
      </c>
      <c r="D293" s="64" t="s">
        <v>657</v>
      </c>
      <c r="E293" s="75">
        <v>49085</v>
      </c>
      <c r="F293" s="74" t="s">
        <v>62</v>
      </c>
      <c r="G293" s="66" t="str">
        <f t="shared" si="35"/>
        <v>Yes</v>
      </c>
      <c r="H293" s="67">
        <f t="shared" si="38"/>
        <v>1.1001324233472547</v>
      </c>
      <c r="I293" s="68">
        <f t="shared" si="37"/>
        <v>54</v>
      </c>
      <c r="J293" s="69" t="str">
        <f t="shared" si="32"/>
        <v>Ongo</v>
      </c>
      <c r="K293" s="69" t="str">
        <f>INDEX($M$3:$AE$3,MATCH(LARGE($M293:$AE293,2),$M293:$AE293,0))</f>
        <v>Wave Money</v>
      </c>
      <c r="L293" s="69" t="str">
        <f>INDEX($M$3:$AE$3,MATCH(LARGE($M293:$AE293,3),$M293:$AE293,0))</f>
        <v>Mytel Wallet</v>
      </c>
      <c r="M293" s="71" t="s">
        <v>62</v>
      </c>
      <c r="N293" s="56" t="s">
        <v>62</v>
      </c>
      <c r="O293" s="71" t="s">
        <v>62</v>
      </c>
      <c r="P293" s="71" t="s">
        <v>62</v>
      </c>
      <c r="Q293" s="71" t="s">
        <v>62</v>
      </c>
      <c r="R293" s="71" t="s">
        <v>62</v>
      </c>
      <c r="S293" s="71" t="s">
        <v>62</v>
      </c>
      <c r="T293" s="71" t="s">
        <v>62</v>
      </c>
      <c r="U293" s="71" t="s">
        <v>62</v>
      </c>
      <c r="V293" s="71" t="s">
        <v>62</v>
      </c>
      <c r="W293" s="71" t="s">
        <v>62</v>
      </c>
      <c r="X293" s="71" t="s">
        <v>62</v>
      </c>
      <c r="Y293" s="71" t="s">
        <v>62</v>
      </c>
      <c r="Z293" s="71" t="s">
        <v>62</v>
      </c>
      <c r="AA293" s="71" t="s">
        <v>62</v>
      </c>
      <c r="AB293" s="71">
        <v>5</v>
      </c>
      <c r="AC293" s="71">
        <v>34</v>
      </c>
      <c r="AD293" s="71">
        <v>14</v>
      </c>
      <c r="AE293" s="71">
        <v>1</v>
      </c>
      <c r="AF293" s="72">
        <v>0</v>
      </c>
      <c r="AG293" s="72">
        <v>0</v>
      </c>
      <c r="AH293" s="72">
        <v>0</v>
      </c>
      <c r="AI293" s="72">
        <v>0.30022599999999999</v>
      </c>
      <c r="AJ293" s="72">
        <v>0.51784337181129803</v>
      </c>
      <c r="AK293" s="72">
        <v>0.91670450698876338</v>
      </c>
      <c r="AL293" s="73">
        <v>0</v>
      </c>
      <c r="AM293" s="60"/>
    </row>
    <row r="294" spans="1:39" ht="15.75" customHeight="1" thickBot="1" x14ac:dyDescent="0.4">
      <c r="A294" s="62" t="s">
        <v>651</v>
      </c>
      <c r="B294" s="63" t="s">
        <v>652</v>
      </c>
      <c r="C294" s="63" t="s">
        <v>658</v>
      </c>
      <c r="D294" s="64" t="s">
        <v>659</v>
      </c>
      <c r="E294" s="79">
        <v>43068</v>
      </c>
      <c r="F294" s="74" t="s">
        <v>62</v>
      </c>
      <c r="G294" s="66" t="str">
        <f t="shared" si="35"/>
        <v>Yes</v>
      </c>
      <c r="H294" s="78">
        <f t="shared" si="38"/>
        <v>2.3219095384043837E-2</v>
      </c>
      <c r="I294" s="68">
        <f t="shared" si="37"/>
        <v>1</v>
      </c>
      <c r="J294" s="69" t="str">
        <f t="shared" si="32"/>
        <v>Post</v>
      </c>
      <c r="K294" s="69" t="s">
        <v>62</v>
      </c>
      <c r="L294" s="69" t="s">
        <v>62</v>
      </c>
      <c r="M294" s="71" t="s">
        <v>62</v>
      </c>
      <c r="N294" s="56" t="s">
        <v>62</v>
      </c>
      <c r="O294" s="71" t="s">
        <v>62</v>
      </c>
      <c r="P294" s="71" t="s">
        <v>62</v>
      </c>
      <c r="Q294" s="71" t="s">
        <v>62</v>
      </c>
      <c r="R294" s="71" t="s">
        <v>62</v>
      </c>
      <c r="S294" s="71" t="s">
        <v>62</v>
      </c>
      <c r="T294" s="71" t="s">
        <v>62</v>
      </c>
      <c r="U294" s="71" t="s">
        <v>62</v>
      </c>
      <c r="V294" s="71" t="s">
        <v>62</v>
      </c>
      <c r="W294" s="71" t="s">
        <v>62</v>
      </c>
      <c r="X294" s="71" t="s">
        <v>62</v>
      </c>
      <c r="Y294" s="71" t="s">
        <v>62</v>
      </c>
      <c r="Z294" s="71" t="s">
        <v>62</v>
      </c>
      <c r="AA294" s="71" t="s">
        <v>62</v>
      </c>
      <c r="AB294" s="71" t="s">
        <v>62</v>
      </c>
      <c r="AC294" s="71" t="s">
        <v>62</v>
      </c>
      <c r="AD294" s="71" t="s">
        <v>62</v>
      </c>
      <c r="AE294" s="71">
        <v>1</v>
      </c>
      <c r="AF294" s="72">
        <v>0</v>
      </c>
      <c r="AG294" s="72">
        <v>0</v>
      </c>
      <c r="AH294" s="72">
        <v>0</v>
      </c>
      <c r="AI294" s="72">
        <v>0.28161700000000001</v>
      </c>
      <c r="AJ294" s="72">
        <v>3.6200457849322638</v>
      </c>
      <c r="AK294" s="72">
        <v>1.8913906449717151</v>
      </c>
      <c r="AL294" s="73">
        <v>0</v>
      </c>
      <c r="AM294" s="60"/>
    </row>
    <row r="295" spans="1:39" ht="15.75" customHeight="1" thickBot="1" x14ac:dyDescent="0.4">
      <c r="A295" s="62" t="s">
        <v>651</v>
      </c>
      <c r="B295" s="63" t="s">
        <v>660</v>
      </c>
      <c r="C295" s="63" t="s">
        <v>660</v>
      </c>
      <c r="D295" s="64" t="s">
        <v>661</v>
      </c>
      <c r="E295" s="75">
        <v>101087</v>
      </c>
      <c r="F295" s="75">
        <v>1</v>
      </c>
      <c r="G295" s="66" t="str">
        <f t="shared" si="35"/>
        <v>Yes</v>
      </c>
      <c r="H295" s="67">
        <f t="shared" si="38"/>
        <v>3.3139770692571746</v>
      </c>
      <c r="I295" s="68">
        <f t="shared" si="37"/>
        <v>335</v>
      </c>
      <c r="J295" s="69" t="str">
        <f t="shared" si="32"/>
        <v>M-Pitesan</v>
      </c>
      <c r="K295" s="69" t="str">
        <f t="shared" ref="K295:K334" si="41">INDEX($M$3:$AE$3,MATCH(LARGE($M295:$AE295,2),$M295:$AE295,0))</f>
        <v>Wave Money</v>
      </c>
      <c r="L295" s="69" t="str">
        <f t="shared" ref="L295:L334" si="42">INDEX($M$3:$AE$3,MATCH(LARGE($M295:$AE295,3),$M295:$AE295,0))</f>
        <v>Mytel Wallet</v>
      </c>
      <c r="M295" s="71" t="s">
        <v>62</v>
      </c>
      <c r="N295" s="56" t="s">
        <v>62</v>
      </c>
      <c r="O295" s="71" t="s">
        <v>62</v>
      </c>
      <c r="P295" s="71">
        <v>1</v>
      </c>
      <c r="Q295" s="71" t="s">
        <v>62</v>
      </c>
      <c r="R295" s="71" t="s">
        <v>62</v>
      </c>
      <c r="S295" s="71" t="s">
        <v>62</v>
      </c>
      <c r="T295" s="71" t="s">
        <v>62</v>
      </c>
      <c r="U295" s="71" t="s">
        <v>62</v>
      </c>
      <c r="V295" s="71" t="s">
        <v>62</v>
      </c>
      <c r="W295" s="71" t="s">
        <v>62</v>
      </c>
      <c r="X295" s="71" t="s">
        <v>62</v>
      </c>
      <c r="Y295" s="71" t="s">
        <v>62</v>
      </c>
      <c r="Z295" s="71">
        <v>59</v>
      </c>
      <c r="AA295" s="71">
        <v>95</v>
      </c>
      <c r="AB295" s="71">
        <v>86</v>
      </c>
      <c r="AC295" s="71" t="s">
        <v>62</v>
      </c>
      <c r="AD295" s="71">
        <v>93</v>
      </c>
      <c r="AE295" s="71">
        <v>1</v>
      </c>
      <c r="AF295" s="72">
        <v>0</v>
      </c>
      <c r="AG295" s="72">
        <v>0</v>
      </c>
      <c r="AH295" s="72">
        <v>0</v>
      </c>
      <c r="AI295" s="72">
        <v>0.28729999000000001</v>
      </c>
      <c r="AJ295" s="72">
        <v>0.95340745553578687</v>
      </c>
      <c r="AK295" s="72">
        <v>2.6335062854963943E-2</v>
      </c>
      <c r="AL295" s="73">
        <v>0</v>
      </c>
      <c r="AM295" s="60"/>
    </row>
    <row r="296" spans="1:39" ht="15.75" customHeight="1" thickBot="1" x14ac:dyDescent="0.4">
      <c r="A296" s="62" t="s">
        <v>651</v>
      </c>
      <c r="B296" s="63" t="s">
        <v>652</v>
      </c>
      <c r="C296" s="63" t="s">
        <v>662</v>
      </c>
      <c r="D296" s="64" t="s">
        <v>663</v>
      </c>
      <c r="E296" s="75">
        <v>62368</v>
      </c>
      <c r="F296" s="74" t="s">
        <v>62</v>
      </c>
      <c r="G296" s="66" t="str">
        <f t="shared" si="35"/>
        <v>Yes</v>
      </c>
      <c r="H296" s="67">
        <f t="shared" si="38"/>
        <v>0.99409953822473063</v>
      </c>
      <c r="I296" s="68">
        <f t="shared" si="37"/>
        <v>62</v>
      </c>
      <c r="J296" s="69" t="str">
        <f t="shared" si="32"/>
        <v>Wave Money</v>
      </c>
      <c r="K296" s="69" t="str">
        <f t="shared" si="41"/>
        <v>Mytel Wallet</v>
      </c>
      <c r="L296" s="69" t="str">
        <f t="shared" si="42"/>
        <v>Post</v>
      </c>
      <c r="M296" s="71" t="s">
        <v>62</v>
      </c>
      <c r="N296" s="56" t="s">
        <v>62</v>
      </c>
      <c r="O296" s="71" t="s">
        <v>62</v>
      </c>
      <c r="P296" s="71" t="s">
        <v>62</v>
      </c>
      <c r="Q296" s="71" t="s">
        <v>62</v>
      </c>
      <c r="R296" s="71" t="s">
        <v>62</v>
      </c>
      <c r="S296" s="71" t="s">
        <v>62</v>
      </c>
      <c r="T296" s="71" t="s">
        <v>62</v>
      </c>
      <c r="U296" s="71" t="s">
        <v>62</v>
      </c>
      <c r="V296" s="71" t="s">
        <v>62</v>
      </c>
      <c r="W296" s="71" t="s">
        <v>62</v>
      </c>
      <c r="X296" s="71" t="s">
        <v>62</v>
      </c>
      <c r="Y296" s="71" t="s">
        <v>62</v>
      </c>
      <c r="Z296" s="71" t="s">
        <v>62</v>
      </c>
      <c r="AA296" s="71" t="s">
        <v>62</v>
      </c>
      <c r="AB296" s="71">
        <v>29</v>
      </c>
      <c r="AC296" s="71" t="s">
        <v>62</v>
      </c>
      <c r="AD296" s="71">
        <v>32</v>
      </c>
      <c r="AE296" s="71">
        <v>1</v>
      </c>
      <c r="AF296" s="72">
        <v>0</v>
      </c>
      <c r="AG296" s="72">
        <v>0</v>
      </c>
      <c r="AH296" s="72">
        <v>0</v>
      </c>
      <c r="AI296" s="72">
        <v>0.21996800999999999</v>
      </c>
      <c r="AJ296" s="72">
        <v>0.18745104230552032</v>
      </c>
      <c r="AK296" s="72">
        <v>8.0058663132067803E-2</v>
      </c>
      <c r="AL296" s="73">
        <v>0</v>
      </c>
      <c r="AM296" s="60"/>
    </row>
    <row r="297" spans="1:39" ht="15.75" customHeight="1" thickBot="1" x14ac:dyDescent="0.4">
      <c r="A297" s="62" t="s">
        <v>651</v>
      </c>
      <c r="B297" s="63" t="s">
        <v>660</v>
      </c>
      <c r="C297" s="63" t="s">
        <v>664</v>
      </c>
      <c r="D297" s="64" t="s">
        <v>665</v>
      </c>
      <c r="E297" s="75">
        <v>55391</v>
      </c>
      <c r="F297" s="75">
        <v>2</v>
      </c>
      <c r="G297" s="66" t="str">
        <f t="shared" si="35"/>
        <v>Yes</v>
      </c>
      <c r="H297" s="67">
        <f t="shared" si="38"/>
        <v>2.437219042804788</v>
      </c>
      <c r="I297" s="68">
        <f t="shared" si="37"/>
        <v>135</v>
      </c>
      <c r="J297" s="69" t="str">
        <f t="shared" si="32"/>
        <v>Mytel Wallet</v>
      </c>
      <c r="K297" s="69" t="str">
        <f t="shared" si="41"/>
        <v>Wave Money</v>
      </c>
      <c r="L297" s="69" t="str">
        <f t="shared" si="42"/>
        <v>Post</v>
      </c>
      <c r="M297" s="71" t="s">
        <v>62</v>
      </c>
      <c r="N297" s="56" t="s">
        <v>62</v>
      </c>
      <c r="O297" s="71" t="s">
        <v>62</v>
      </c>
      <c r="P297" s="71" t="s">
        <v>62</v>
      </c>
      <c r="Q297" s="71" t="s">
        <v>62</v>
      </c>
      <c r="R297" s="71" t="s">
        <v>62</v>
      </c>
      <c r="S297" s="71" t="s">
        <v>62</v>
      </c>
      <c r="T297" s="71" t="s">
        <v>62</v>
      </c>
      <c r="U297" s="71" t="s">
        <v>62</v>
      </c>
      <c r="V297" s="71" t="s">
        <v>62</v>
      </c>
      <c r="W297" s="71" t="s">
        <v>62</v>
      </c>
      <c r="X297" s="71" t="s">
        <v>62</v>
      </c>
      <c r="Y297" s="71" t="s">
        <v>62</v>
      </c>
      <c r="Z297" s="71" t="s">
        <v>62</v>
      </c>
      <c r="AA297" s="71" t="s">
        <v>62</v>
      </c>
      <c r="AB297" s="71">
        <v>69</v>
      </c>
      <c r="AC297" s="71" t="s">
        <v>62</v>
      </c>
      <c r="AD297" s="71">
        <v>65</v>
      </c>
      <c r="AE297" s="71">
        <v>1</v>
      </c>
      <c r="AF297" s="72">
        <v>0</v>
      </c>
      <c r="AG297" s="72">
        <v>0</v>
      </c>
      <c r="AH297" s="72">
        <v>0</v>
      </c>
      <c r="AI297" s="72">
        <v>0.25563799999999998</v>
      </c>
      <c r="AJ297" s="72">
        <v>0.48651044734429172</v>
      </c>
      <c r="AK297" s="72">
        <v>5.729412550577842E-2</v>
      </c>
      <c r="AL297" s="73">
        <v>8.5283920000000002</v>
      </c>
      <c r="AM297" s="60"/>
    </row>
    <row r="298" spans="1:39" ht="15.75" customHeight="1" thickBot="1" x14ac:dyDescent="0.4">
      <c r="A298" s="62" t="s">
        <v>651</v>
      </c>
      <c r="B298" s="63" t="s">
        <v>666</v>
      </c>
      <c r="C298" s="63" t="s">
        <v>666</v>
      </c>
      <c r="D298" s="64" t="s">
        <v>667</v>
      </c>
      <c r="E298" s="75">
        <v>142929</v>
      </c>
      <c r="F298" s="74" t="s">
        <v>62</v>
      </c>
      <c r="G298" s="66" t="str">
        <f t="shared" si="35"/>
        <v>Yes</v>
      </c>
      <c r="H298" s="67">
        <f t="shared" si="38"/>
        <v>7.4582485010039949</v>
      </c>
      <c r="I298" s="68">
        <f t="shared" si="37"/>
        <v>1066</v>
      </c>
      <c r="J298" s="69" t="str">
        <f t="shared" si="32"/>
        <v>KBZ Pay</v>
      </c>
      <c r="K298" s="69" t="str">
        <f t="shared" si="41"/>
        <v>Wave Money</v>
      </c>
      <c r="L298" s="69" t="str">
        <f t="shared" si="42"/>
        <v>Mytel Wallet</v>
      </c>
      <c r="M298" s="71">
        <v>1</v>
      </c>
      <c r="N298" s="56">
        <v>1</v>
      </c>
      <c r="O298" s="71">
        <v>2</v>
      </c>
      <c r="P298" s="71">
        <v>3</v>
      </c>
      <c r="Q298" s="71" t="s">
        <v>62</v>
      </c>
      <c r="R298" s="71" t="s">
        <v>62</v>
      </c>
      <c r="S298" s="71" t="s">
        <v>62</v>
      </c>
      <c r="T298" s="71" t="s">
        <v>62</v>
      </c>
      <c r="U298" s="71" t="s">
        <v>62</v>
      </c>
      <c r="V298" s="71" t="s">
        <v>62</v>
      </c>
      <c r="W298" s="71" t="s">
        <v>62</v>
      </c>
      <c r="X298" s="71" t="s">
        <v>62</v>
      </c>
      <c r="Y298" s="71">
        <v>1</v>
      </c>
      <c r="Z298" s="71">
        <v>353</v>
      </c>
      <c r="AA298" s="71">
        <v>159</v>
      </c>
      <c r="AB298" s="71">
        <v>199</v>
      </c>
      <c r="AC298" s="71">
        <v>36</v>
      </c>
      <c r="AD298" s="71">
        <v>310</v>
      </c>
      <c r="AE298" s="71">
        <v>1</v>
      </c>
      <c r="AF298" s="72">
        <v>0</v>
      </c>
      <c r="AG298" s="72">
        <v>0</v>
      </c>
      <c r="AH298" s="72">
        <v>0</v>
      </c>
      <c r="AI298" s="72">
        <v>0.26033000999999995</v>
      </c>
      <c r="AJ298" s="72">
        <v>0.59058919256996778</v>
      </c>
      <c r="AK298" s="72">
        <v>4.5952086271431367E-2</v>
      </c>
      <c r="AL298" s="73">
        <v>0</v>
      </c>
      <c r="AM298" s="60"/>
    </row>
    <row r="299" spans="1:39" ht="15.75" customHeight="1" thickBot="1" x14ac:dyDescent="0.4">
      <c r="A299" s="62" t="s">
        <v>651</v>
      </c>
      <c r="B299" s="63" t="s">
        <v>666</v>
      </c>
      <c r="C299" s="63" t="s">
        <v>668</v>
      </c>
      <c r="D299" s="64" t="s">
        <v>669</v>
      </c>
      <c r="E299" s="75">
        <v>28072</v>
      </c>
      <c r="F299" s="74" t="s">
        <v>62</v>
      </c>
      <c r="G299" s="66" t="str">
        <f t="shared" si="35"/>
        <v>Yes</v>
      </c>
      <c r="H299" s="67">
        <f t="shared" si="38"/>
        <v>3.6691365061271015</v>
      </c>
      <c r="I299" s="68">
        <f t="shared" si="37"/>
        <v>103</v>
      </c>
      <c r="J299" s="69" t="str">
        <f t="shared" si="32"/>
        <v>KBZ Pay</v>
      </c>
      <c r="K299" s="69" t="str">
        <f t="shared" si="41"/>
        <v>Mytel Wallet</v>
      </c>
      <c r="L299" s="69" t="str">
        <f t="shared" si="42"/>
        <v>Ongo</v>
      </c>
      <c r="M299" s="71" t="s">
        <v>62</v>
      </c>
      <c r="N299" s="56" t="s">
        <v>62</v>
      </c>
      <c r="O299" s="71" t="s">
        <v>62</v>
      </c>
      <c r="P299" s="71">
        <v>1</v>
      </c>
      <c r="Q299" s="71" t="s">
        <v>62</v>
      </c>
      <c r="R299" s="71" t="s">
        <v>62</v>
      </c>
      <c r="S299" s="71" t="s">
        <v>62</v>
      </c>
      <c r="T299" s="71" t="s">
        <v>62</v>
      </c>
      <c r="U299" s="71" t="s">
        <v>62</v>
      </c>
      <c r="V299" s="71" t="s">
        <v>62</v>
      </c>
      <c r="W299" s="71" t="s">
        <v>62</v>
      </c>
      <c r="X299" s="71" t="s">
        <v>62</v>
      </c>
      <c r="Y299" s="71" t="s">
        <v>62</v>
      </c>
      <c r="Z299" s="71">
        <v>67</v>
      </c>
      <c r="AA299" s="71" t="s">
        <v>62</v>
      </c>
      <c r="AB299" s="71">
        <v>27</v>
      </c>
      <c r="AC299" s="71">
        <v>7</v>
      </c>
      <c r="AD299" s="71" t="s">
        <v>62</v>
      </c>
      <c r="AE299" s="71">
        <v>1</v>
      </c>
      <c r="AF299" s="72">
        <v>0</v>
      </c>
      <c r="AG299" s="72">
        <v>0</v>
      </c>
      <c r="AH299" s="72">
        <v>0</v>
      </c>
      <c r="AI299" s="72">
        <v>0.49585699999999999</v>
      </c>
      <c r="AJ299" s="72">
        <v>1.2221662223787519</v>
      </c>
      <c r="AK299" s="72">
        <v>0.14862427599892791</v>
      </c>
      <c r="AL299" s="73">
        <v>0</v>
      </c>
      <c r="AM299" s="60"/>
    </row>
    <row r="300" spans="1:39" ht="15.75" customHeight="1" thickBot="1" x14ac:dyDescent="0.4">
      <c r="A300" s="62" t="s">
        <v>651</v>
      </c>
      <c r="B300" s="63" t="s">
        <v>666</v>
      </c>
      <c r="C300" s="63" t="s">
        <v>670</v>
      </c>
      <c r="D300" s="64" t="s">
        <v>671</v>
      </c>
      <c r="E300" s="75">
        <v>66980</v>
      </c>
      <c r="F300" s="74" t="s">
        <v>62</v>
      </c>
      <c r="G300" s="66" t="str">
        <f t="shared" si="35"/>
        <v>Yes</v>
      </c>
      <c r="H300" s="67">
        <f t="shared" si="38"/>
        <v>1.3735443415945059</v>
      </c>
      <c r="I300" s="68">
        <f t="shared" si="37"/>
        <v>92</v>
      </c>
      <c r="J300" s="69" t="str">
        <f t="shared" si="32"/>
        <v>Mytel Wallet</v>
      </c>
      <c r="K300" s="69" t="str">
        <f t="shared" si="41"/>
        <v>Wave Money</v>
      </c>
      <c r="L300" s="69" t="str">
        <f t="shared" si="42"/>
        <v>Post</v>
      </c>
      <c r="M300" s="71" t="s">
        <v>62</v>
      </c>
      <c r="N300" s="56" t="s">
        <v>62</v>
      </c>
      <c r="O300" s="71" t="s">
        <v>62</v>
      </c>
      <c r="P300" s="71" t="s">
        <v>62</v>
      </c>
      <c r="Q300" s="71" t="s">
        <v>62</v>
      </c>
      <c r="R300" s="71" t="s">
        <v>62</v>
      </c>
      <c r="S300" s="71" t="s">
        <v>62</v>
      </c>
      <c r="T300" s="71" t="s">
        <v>62</v>
      </c>
      <c r="U300" s="71" t="s">
        <v>62</v>
      </c>
      <c r="V300" s="71" t="s">
        <v>62</v>
      </c>
      <c r="W300" s="71" t="s">
        <v>62</v>
      </c>
      <c r="X300" s="71" t="s">
        <v>62</v>
      </c>
      <c r="Y300" s="71" t="s">
        <v>62</v>
      </c>
      <c r="Z300" s="71" t="s">
        <v>62</v>
      </c>
      <c r="AA300" s="71" t="s">
        <v>62</v>
      </c>
      <c r="AB300" s="71">
        <v>58</v>
      </c>
      <c r="AC300" s="71" t="s">
        <v>62</v>
      </c>
      <c r="AD300" s="71">
        <v>33</v>
      </c>
      <c r="AE300" s="71">
        <v>1</v>
      </c>
      <c r="AF300" s="72">
        <v>0</v>
      </c>
      <c r="AG300" s="72">
        <v>0</v>
      </c>
      <c r="AH300" s="72">
        <v>0</v>
      </c>
      <c r="AI300" s="72">
        <v>0.22185099</v>
      </c>
      <c r="AJ300" s="72">
        <v>0.35285973658483266</v>
      </c>
      <c r="AK300" s="72">
        <v>0.90607158913591213</v>
      </c>
      <c r="AL300" s="73">
        <v>8.9677419999999994</v>
      </c>
      <c r="AM300" s="60"/>
    </row>
    <row r="301" spans="1:39" ht="15.75" customHeight="1" thickBot="1" x14ac:dyDescent="0.4">
      <c r="A301" s="62" t="s">
        <v>672</v>
      </c>
      <c r="B301" s="63" t="s">
        <v>673</v>
      </c>
      <c r="C301" s="63" t="s">
        <v>673</v>
      </c>
      <c r="D301" s="64" t="s">
        <v>674</v>
      </c>
      <c r="E301" s="75">
        <v>339212</v>
      </c>
      <c r="F301" s="74" t="s">
        <v>62</v>
      </c>
      <c r="G301" s="66" t="str">
        <f t="shared" si="35"/>
        <v>Yes</v>
      </c>
      <c r="H301" s="67">
        <f t="shared" si="38"/>
        <v>10.344563281959365</v>
      </c>
      <c r="I301" s="68">
        <f t="shared" si="37"/>
        <v>3509</v>
      </c>
      <c r="J301" s="69" t="str">
        <f t="shared" si="32"/>
        <v>KBZ Pay</v>
      </c>
      <c r="K301" s="69" t="str">
        <f t="shared" si="41"/>
        <v>Wave Money</v>
      </c>
      <c r="L301" s="69" t="str">
        <f t="shared" si="42"/>
        <v>Mytel Wallet</v>
      </c>
      <c r="M301" s="71">
        <v>1</v>
      </c>
      <c r="N301" s="56">
        <v>6</v>
      </c>
      <c r="O301" s="71">
        <v>2</v>
      </c>
      <c r="P301" s="71">
        <v>6</v>
      </c>
      <c r="Q301" s="71">
        <v>2</v>
      </c>
      <c r="R301" s="71">
        <v>1</v>
      </c>
      <c r="S301" s="71">
        <v>1</v>
      </c>
      <c r="T301" s="71" t="s">
        <v>62</v>
      </c>
      <c r="U301" s="71" t="s">
        <v>62</v>
      </c>
      <c r="V301" s="71">
        <v>2</v>
      </c>
      <c r="W301" s="71" t="s">
        <v>62</v>
      </c>
      <c r="X301" s="71" t="s">
        <v>62</v>
      </c>
      <c r="Y301" s="71">
        <v>1</v>
      </c>
      <c r="Z301" s="71">
        <v>1724</v>
      </c>
      <c r="AA301" s="71">
        <v>381</v>
      </c>
      <c r="AB301" s="71">
        <v>428</v>
      </c>
      <c r="AC301" s="71">
        <v>86</v>
      </c>
      <c r="AD301" s="71">
        <v>860</v>
      </c>
      <c r="AE301" s="71">
        <v>8</v>
      </c>
      <c r="AF301" s="72">
        <v>10</v>
      </c>
      <c r="AG301" s="72">
        <v>0</v>
      </c>
      <c r="AH301" s="72">
        <v>3.6472500209477898</v>
      </c>
      <c r="AI301" s="72">
        <v>2.0738599799999999</v>
      </c>
      <c r="AJ301" s="72">
        <v>4.9320816356272354</v>
      </c>
      <c r="AK301" s="72">
        <v>0</v>
      </c>
      <c r="AL301" s="73">
        <v>0</v>
      </c>
      <c r="AM301" s="60"/>
    </row>
    <row r="302" spans="1:39" ht="15.75" customHeight="1" thickBot="1" x14ac:dyDescent="0.4">
      <c r="A302" s="62" t="s">
        <v>672</v>
      </c>
      <c r="B302" s="63" t="s">
        <v>673</v>
      </c>
      <c r="C302" s="63" t="s">
        <v>675</v>
      </c>
      <c r="D302" s="64" t="s">
        <v>676</v>
      </c>
      <c r="E302" s="75">
        <v>177129</v>
      </c>
      <c r="F302" s="74" t="s">
        <v>62</v>
      </c>
      <c r="G302" s="66" t="str">
        <f t="shared" si="35"/>
        <v>Yes</v>
      </c>
      <c r="H302" s="67">
        <f t="shared" si="38"/>
        <v>1.5920600240502685</v>
      </c>
      <c r="I302" s="68">
        <f t="shared" si="37"/>
        <v>282</v>
      </c>
      <c r="J302" s="69" t="str">
        <f t="shared" si="32"/>
        <v>Wave Money</v>
      </c>
      <c r="K302" s="69" t="str">
        <f t="shared" si="41"/>
        <v>M-Pitesan</v>
      </c>
      <c r="L302" s="69" t="str">
        <f t="shared" si="42"/>
        <v>Mytel Wallet</v>
      </c>
      <c r="M302" s="71" t="s">
        <v>62</v>
      </c>
      <c r="N302" s="56" t="s">
        <v>62</v>
      </c>
      <c r="O302" s="71" t="s">
        <v>62</v>
      </c>
      <c r="P302" s="71" t="s">
        <v>62</v>
      </c>
      <c r="Q302" s="71">
        <v>1</v>
      </c>
      <c r="R302" s="71" t="s">
        <v>62</v>
      </c>
      <c r="S302" s="71" t="s">
        <v>62</v>
      </c>
      <c r="T302" s="71" t="s">
        <v>62</v>
      </c>
      <c r="U302" s="71" t="s">
        <v>62</v>
      </c>
      <c r="V302" s="71">
        <v>1</v>
      </c>
      <c r="W302" s="71" t="s">
        <v>62</v>
      </c>
      <c r="X302" s="71" t="s">
        <v>62</v>
      </c>
      <c r="Y302" s="71" t="s">
        <v>62</v>
      </c>
      <c r="Z302" s="71" t="s">
        <v>62</v>
      </c>
      <c r="AA302" s="71">
        <v>93</v>
      </c>
      <c r="AB302" s="71">
        <v>51</v>
      </c>
      <c r="AC302" s="71">
        <v>5</v>
      </c>
      <c r="AD302" s="71">
        <v>130</v>
      </c>
      <c r="AE302" s="71">
        <v>1</v>
      </c>
      <c r="AF302" s="72">
        <v>0</v>
      </c>
      <c r="AG302" s="72">
        <v>0</v>
      </c>
      <c r="AH302" s="72">
        <v>8.7566860484933411</v>
      </c>
      <c r="AI302" s="72">
        <v>4.0178501099999995</v>
      </c>
      <c r="AJ302" s="72">
        <v>2.375047819143445</v>
      </c>
      <c r="AK302" s="72">
        <v>0</v>
      </c>
      <c r="AL302" s="73">
        <v>0</v>
      </c>
      <c r="AM302" s="60"/>
    </row>
    <row r="303" spans="1:39" ht="15.75" customHeight="1" thickBot="1" x14ac:dyDescent="0.4">
      <c r="A303" s="62" t="s">
        <v>672</v>
      </c>
      <c r="B303" s="63" t="s">
        <v>673</v>
      </c>
      <c r="C303" s="63" t="s">
        <v>677</v>
      </c>
      <c r="D303" s="64" t="s">
        <v>678</v>
      </c>
      <c r="E303" s="75">
        <v>159575</v>
      </c>
      <c r="F303" s="74" t="s">
        <v>62</v>
      </c>
      <c r="G303" s="66" t="str">
        <f t="shared" si="35"/>
        <v>Yes</v>
      </c>
      <c r="H303" s="67">
        <f t="shared" si="38"/>
        <v>0.74573084756384145</v>
      </c>
      <c r="I303" s="68">
        <f t="shared" si="37"/>
        <v>119</v>
      </c>
      <c r="J303" s="69" t="str">
        <f t="shared" si="32"/>
        <v>M-Pitesan</v>
      </c>
      <c r="K303" s="69" t="str">
        <f t="shared" si="41"/>
        <v>Wave Money</v>
      </c>
      <c r="L303" s="69" t="str">
        <f t="shared" si="42"/>
        <v>Mytel Wallet</v>
      </c>
      <c r="M303" s="71" t="s">
        <v>62</v>
      </c>
      <c r="N303" s="56">
        <v>1</v>
      </c>
      <c r="O303" s="71" t="s">
        <v>62</v>
      </c>
      <c r="P303" s="71" t="s">
        <v>62</v>
      </c>
      <c r="Q303" s="71">
        <v>1</v>
      </c>
      <c r="R303" s="71" t="s">
        <v>62</v>
      </c>
      <c r="S303" s="71" t="s">
        <v>62</v>
      </c>
      <c r="T303" s="71" t="s">
        <v>62</v>
      </c>
      <c r="U303" s="71" t="s">
        <v>62</v>
      </c>
      <c r="V303" s="71" t="s">
        <v>62</v>
      </c>
      <c r="W303" s="71" t="s">
        <v>62</v>
      </c>
      <c r="X303" s="71" t="s">
        <v>62</v>
      </c>
      <c r="Y303" s="71">
        <v>1</v>
      </c>
      <c r="Z303" s="71" t="s">
        <v>62</v>
      </c>
      <c r="AA303" s="71">
        <v>54</v>
      </c>
      <c r="AB303" s="71">
        <v>24</v>
      </c>
      <c r="AC303" s="71">
        <v>1</v>
      </c>
      <c r="AD303" s="71">
        <v>36</v>
      </c>
      <c r="AE303" s="71">
        <v>1</v>
      </c>
      <c r="AF303" s="72">
        <v>10</v>
      </c>
      <c r="AG303" s="72">
        <v>0</v>
      </c>
      <c r="AH303" s="72">
        <v>3.6605892402385858</v>
      </c>
      <c r="AI303" s="72">
        <v>3.4443000800000001</v>
      </c>
      <c r="AJ303" s="72">
        <v>3.0034672674167946</v>
      </c>
      <c r="AK303" s="72">
        <v>0</v>
      </c>
      <c r="AL303" s="73">
        <v>0</v>
      </c>
      <c r="AM303" s="60"/>
    </row>
    <row r="304" spans="1:39" ht="15.75" customHeight="1" thickBot="1" x14ac:dyDescent="0.4">
      <c r="A304" s="62" t="s">
        <v>672</v>
      </c>
      <c r="B304" s="63" t="s">
        <v>673</v>
      </c>
      <c r="C304" s="63" t="s">
        <v>679</v>
      </c>
      <c r="D304" s="64" t="s">
        <v>680</v>
      </c>
      <c r="E304" s="75">
        <v>328077</v>
      </c>
      <c r="F304" s="74" t="s">
        <v>62</v>
      </c>
      <c r="G304" s="66" t="str">
        <f t="shared" si="35"/>
        <v>Yes</v>
      </c>
      <c r="H304" s="67">
        <f t="shared" si="38"/>
        <v>1.0668227275913886</v>
      </c>
      <c r="I304" s="68">
        <f t="shared" si="37"/>
        <v>350</v>
      </c>
      <c r="J304" s="69" t="str">
        <f t="shared" si="32"/>
        <v>Wave Money</v>
      </c>
      <c r="K304" s="69" t="str">
        <f t="shared" si="41"/>
        <v>Mytel Wallet</v>
      </c>
      <c r="L304" s="69" t="str">
        <f t="shared" si="42"/>
        <v>M-Pitesan</v>
      </c>
      <c r="M304" s="71" t="s">
        <v>62</v>
      </c>
      <c r="N304" s="56" t="s">
        <v>62</v>
      </c>
      <c r="O304" s="71" t="s">
        <v>62</v>
      </c>
      <c r="P304" s="71" t="s">
        <v>62</v>
      </c>
      <c r="Q304" s="71">
        <v>1</v>
      </c>
      <c r="R304" s="71" t="s">
        <v>62</v>
      </c>
      <c r="S304" s="71" t="s">
        <v>62</v>
      </c>
      <c r="T304" s="71" t="s">
        <v>62</v>
      </c>
      <c r="U304" s="71" t="s">
        <v>62</v>
      </c>
      <c r="V304" s="71">
        <v>5</v>
      </c>
      <c r="W304" s="71" t="s">
        <v>62</v>
      </c>
      <c r="X304" s="71" t="s">
        <v>62</v>
      </c>
      <c r="Y304" s="71" t="s">
        <v>62</v>
      </c>
      <c r="Z304" s="71" t="s">
        <v>62</v>
      </c>
      <c r="AA304" s="71">
        <v>22</v>
      </c>
      <c r="AB304" s="71">
        <v>157</v>
      </c>
      <c r="AC304" s="71">
        <v>4</v>
      </c>
      <c r="AD304" s="71">
        <v>160</v>
      </c>
      <c r="AE304" s="71">
        <v>1</v>
      </c>
      <c r="AF304" s="72">
        <v>8</v>
      </c>
      <c r="AG304" s="72">
        <v>0</v>
      </c>
      <c r="AH304" s="72">
        <v>3.115034200050232</v>
      </c>
      <c r="AI304" s="72">
        <v>10</v>
      </c>
      <c r="AJ304" s="72">
        <v>1.481938026390095</v>
      </c>
      <c r="AK304" s="72">
        <v>3.0950356249432445E-2</v>
      </c>
      <c r="AL304" s="73">
        <v>0</v>
      </c>
      <c r="AM304" s="60"/>
    </row>
    <row r="305" spans="1:39" ht="15.75" customHeight="1" thickBot="1" x14ac:dyDescent="0.4">
      <c r="A305" s="62" t="s">
        <v>672</v>
      </c>
      <c r="B305" s="63" t="s">
        <v>673</v>
      </c>
      <c r="C305" s="63" t="s">
        <v>681</v>
      </c>
      <c r="D305" s="64" t="s">
        <v>682</v>
      </c>
      <c r="E305" s="75">
        <v>253436</v>
      </c>
      <c r="F305" s="74" t="s">
        <v>62</v>
      </c>
      <c r="G305" s="66" t="str">
        <f t="shared" si="35"/>
        <v>Yes</v>
      </c>
      <c r="H305" s="67">
        <f t="shared" si="38"/>
        <v>2.7817673890055086</v>
      </c>
      <c r="I305" s="68">
        <f t="shared" si="37"/>
        <v>705</v>
      </c>
      <c r="J305" s="69" t="str">
        <f t="shared" si="32"/>
        <v>M-Pitesan</v>
      </c>
      <c r="K305" s="69" t="str">
        <f t="shared" si="41"/>
        <v>Wave Money</v>
      </c>
      <c r="L305" s="69" t="str">
        <f t="shared" si="42"/>
        <v>KBZ Pay</v>
      </c>
      <c r="M305" s="71" t="s">
        <v>62</v>
      </c>
      <c r="N305" s="56">
        <v>3</v>
      </c>
      <c r="O305" s="71">
        <v>1</v>
      </c>
      <c r="P305" s="71">
        <v>1</v>
      </c>
      <c r="Q305" s="71">
        <v>1</v>
      </c>
      <c r="R305" s="71" t="s">
        <v>62</v>
      </c>
      <c r="S305" s="71" t="s">
        <v>62</v>
      </c>
      <c r="T305" s="71" t="s">
        <v>62</v>
      </c>
      <c r="U305" s="71" t="s">
        <v>62</v>
      </c>
      <c r="V305" s="71">
        <v>1</v>
      </c>
      <c r="W305" s="71" t="s">
        <v>62</v>
      </c>
      <c r="X305" s="71" t="s">
        <v>62</v>
      </c>
      <c r="Y305" s="71" t="s">
        <v>62</v>
      </c>
      <c r="Z305" s="71">
        <v>127</v>
      </c>
      <c r="AA305" s="71">
        <v>230</v>
      </c>
      <c r="AB305" s="71">
        <v>95</v>
      </c>
      <c r="AC305" s="71">
        <v>16</v>
      </c>
      <c r="AD305" s="71">
        <v>229</v>
      </c>
      <c r="AE305" s="71">
        <v>1</v>
      </c>
      <c r="AF305" s="72">
        <v>0</v>
      </c>
      <c r="AG305" s="72">
        <v>0</v>
      </c>
      <c r="AH305" s="72">
        <v>3.269948266878429</v>
      </c>
      <c r="AI305" s="72">
        <v>2.0231599800000004</v>
      </c>
      <c r="AJ305" s="72">
        <v>3.2935397096239445</v>
      </c>
      <c r="AK305" s="72">
        <v>0</v>
      </c>
      <c r="AL305" s="73">
        <v>0</v>
      </c>
      <c r="AM305" s="60"/>
    </row>
    <row r="306" spans="1:39" ht="15.75" customHeight="1" thickBot="1" x14ac:dyDescent="0.4">
      <c r="A306" s="62" t="s">
        <v>672</v>
      </c>
      <c r="B306" s="63" t="s">
        <v>673</v>
      </c>
      <c r="C306" s="63" t="s">
        <v>683</v>
      </c>
      <c r="D306" s="64" t="s">
        <v>684</v>
      </c>
      <c r="E306" s="75">
        <v>202210</v>
      </c>
      <c r="F306" s="74" t="s">
        <v>62</v>
      </c>
      <c r="G306" s="66" t="str">
        <f t="shared" si="35"/>
        <v>Yes</v>
      </c>
      <c r="H306" s="67">
        <f t="shared" si="38"/>
        <v>3.8474852875723258</v>
      </c>
      <c r="I306" s="68">
        <f t="shared" si="37"/>
        <v>778</v>
      </c>
      <c r="J306" s="69" t="str">
        <f t="shared" si="32"/>
        <v>M-Pitesan</v>
      </c>
      <c r="K306" s="69" t="str">
        <f t="shared" si="41"/>
        <v>Mytel Wallet</v>
      </c>
      <c r="L306" s="69" t="str">
        <f t="shared" si="42"/>
        <v>Wave Money</v>
      </c>
      <c r="M306" s="71" t="s">
        <v>62</v>
      </c>
      <c r="N306" s="56">
        <v>2</v>
      </c>
      <c r="O306" s="71">
        <v>1</v>
      </c>
      <c r="P306" s="71" t="s">
        <v>62</v>
      </c>
      <c r="Q306" s="71">
        <v>1</v>
      </c>
      <c r="R306" s="71" t="s">
        <v>62</v>
      </c>
      <c r="S306" s="71" t="s">
        <v>62</v>
      </c>
      <c r="T306" s="71" t="s">
        <v>62</v>
      </c>
      <c r="U306" s="71" t="s">
        <v>62</v>
      </c>
      <c r="V306" s="71">
        <v>1</v>
      </c>
      <c r="W306" s="71" t="s">
        <v>62</v>
      </c>
      <c r="X306" s="71" t="s">
        <v>62</v>
      </c>
      <c r="Y306" s="71" t="s">
        <v>62</v>
      </c>
      <c r="Z306" s="71" t="s">
        <v>62</v>
      </c>
      <c r="AA306" s="71">
        <v>338</v>
      </c>
      <c r="AB306" s="71">
        <v>242</v>
      </c>
      <c r="AC306" s="71">
        <v>2</v>
      </c>
      <c r="AD306" s="71">
        <v>190</v>
      </c>
      <c r="AE306" s="71">
        <v>1</v>
      </c>
      <c r="AF306" s="72">
        <v>0</v>
      </c>
      <c r="AG306" s="72">
        <v>0</v>
      </c>
      <c r="AH306" s="72">
        <v>3.6975735616303282</v>
      </c>
      <c r="AI306" s="72">
        <v>5.61683998</v>
      </c>
      <c r="AJ306" s="72">
        <v>6.6533279087701827</v>
      </c>
      <c r="AK306" s="72">
        <v>0</v>
      </c>
      <c r="AL306" s="73">
        <v>0</v>
      </c>
      <c r="AM306" s="60"/>
    </row>
    <row r="307" spans="1:39" ht="15.75" customHeight="1" thickBot="1" x14ac:dyDescent="0.4">
      <c r="A307" s="62" t="s">
        <v>672</v>
      </c>
      <c r="B307" s="63" t="s">
        <v>673</v>
      </c>
      <c r="C307" s="63" t="s">
        <v>685</v>
      </c>
      <c r="D307" s="64" t="s">
        <v>686</v>
      </c>
      <c r="E307" s="75">
        <v>168652</v>
      </c>
      <c r="F307" s="74" t="s">
        <v>62</v>
      </c>
      <c r="G307" s="66" t="str">
        <f t="shared" si="35"/>
        <v>Yes</v>
      </c>
      <c r="H307" s="67">
        <f t="shared" si="38"/>
        <v>2.2650190925693141</v>
      </c>
      <c r="I307" s="68">
        <f t="shared" si="37"/>
        <v>382</v>
      </c>
      <c r="J307" s="69" t="str">
        <f t="shared" si="32"/>
        <v>M-Pitesan</v>
      </c>
      <c r="K307" s="69" t="str">
        <f t="shared" si="41"/>
        <v>Wave Money</v>
      </c>
      <c r="L307" s="69" t="str">
        <f t="shared" si="42"/>
        <v>Mytel Wallet</v>
      </c>
      <c r="M307" s="71" t="s">
        <v>62</v>
      </c>
      <c r="N307" s="56" t="s">
        <v>62</v>
      </c>
      <c r="O307" s="71" t="s">
        <v>62</v>
      </c>
      <c r="P307" s="71" t="s">
        <v>62</v>
      </c>
      <c r="Q307" s="71">
        <v>1</v>
      </c>
      <c r="R307" s="71" t="s">
        <v>62</v>
      </c>
      <c r="S307" s="71" t="s">
        <v>62</v>
      </c>
      <c r="T307" s="71" t="s">
        <v>62</v>
      </c>
      <c r="U307" s="71" t="s">
        <v>62</v>
      </c>
      <c r="V307" s="71">
        <v>1</v>
      </c>
      <c r="W307" s="71" t="s">
        <v>62</v>
      </c>
      <c r="X307" s="71" t="s">
        <v>62</v>
      </c>
      <c r="Y307" s="71" t="s">
        <v>62</v>
      </c>
      <c r="Z307" s="71" t="s">
        <v>62</v>
      </c>
      <c r="AA307" s="71">
        <v>174</v>
      </c>
      <c r="AB307" s="71">
        <v>90</v>
      </c>
      <c r="AC307" s="71">
        <v>5</v>
      </c>
      <c r="AD307" s="71">
        <v>110</v>
      </c>
      <c r="AE307" s="71">
        <v>1</v>
      </c>
      <c r="AF307" s="72">
        <v>0</v>
      </c>
      <c r="AG307" s="72">
        <v>0</v>
      </c>
      <c r="AH307" s="72">
        <v>5.51438134831404</v>
      </c>
      <c r="AI307" s="72">
        <v>2.49216003</v>
      </c>
      <c r="AJ307" s="72">
        <v>3.5313298883309145</v>
      </c>
      <c r="AK307" s="72">
        <v>0</v>
      </c>
      <c r="AL307" s="73">
        <v>0</v>
      </c>
      <c r="AM307" s="60"/>
    </row>
    <row r="308" spans="1:39" ht="15.75" customHeight="1" thickBot="1" x14ac:dyDescent="0.4">
      <c r="A308" s="62" t="s">
        <v>672</v>
      </c>
      <c r="B308" s="63" t="s">
        <v>687</v>
      </c>
      <c r="C308" s="63" t="s">
        <v>687</v>
      </c>
      <c r="D308" s="64" t="s">
        <v>688</v>
      </c>
      <c r="E308" s="75">
        <v>348180</v>
      </c>
      <c r="F308" s="74" t="s">
        <v>62</v>
      </c>
      <c r="G308" s="66" t="str">
        <f t="shared" si="35"/>
        <v>Yes</v>
      </c>
      <c r="H308" s="67">
        <f t="shared" si="38"/>
        <v>3.4149003389051642</v>
      </c>
      <c r="I308" s="68">
        <f t="shared" si="37"/>
        <v>1189</v>
      </c>
      <c r="J308" s="69" t="str">
        <f t="shared" si="32"/>
        <v>Wave Money</v>
      </c>
      <c r="K308" s="69" t="str">
        <f t="shared" si="41"/>
        <v>KBZ Pay</v>
      </c>
      <c r="L308" s="69" t="str">
        <f t="shared" si="42"/>
        <v>Mytel Wallet</v>
      </c>
      <c r="M308" s="71" t="s">
        <v>62</v>
      </c>
      <c r="N308" s="56">
        <v>5</v>
      </c>
      <c r="O308" s="71">
        <v>2</v>
      </c>
      <c r="P308" s="71">
        <v>3</v>
      </c>
      <c r="Q308" s="71">
        <v>1</v>
      </c>
      <c r="R308" s="71">
        <v>1</v>
      </c>
      <c r="S308" s="71">
        <v>1</v>
      </c>
      <c r="T308" s="71" t="s">
        <v>62</v>
      </c>
      <c r="U308" s="71" t="s">
        <v>62</v>
      </c>
      <c r="V308" s="71">
        <v>2</v>
      </c>
      <c r="W308" s="71">
        <v>1</v>
      </c>
      <c r="X308" s="71" t="s">
        <v>62</v>
      </c>
      <c r="Y308" s="71">
        <v>1</v>
      </c>
      <c r="Z308" s="71">
        <v>328</v>
      </c>
      <c r="AA308" s="71">
        <v>229</v>
      </c>
      <c r="AB308" s="71">
        <v>260</v>
      </c>
      <c r="AC308" s="71">
        <v>6</v>
      </c>
      <c r="AD308" s="71">
        <v>346</v>
      </c>
      <c r="AE308" s="71">
        <v>3</v>
      </c>
      <c r="AF308" s="72">
        <v>0</v>
      </c>
      <c r="AG308" s="72">
        <v>0</v>
      </c>
      <c r="AH308" s="72">
        <v>0.54625285250915334</v>
      </c>
      <c r="AI308" s="72">
        <v>1.7063499499999999</v>
      </c>
      <c r="AJ308" s="72">
        <v>6.8905108602588001</v>
      </c>
      <c r="AK308" s="72">
        <v>0</v>
      </c>
      <c r="AL308" s="73">
        <v>0</v>
      </c>
      <c r="AM308" s="60"/>
    </row>
    <row r="309" spans="1:39" ht="15.75" customHeight="1" thickBot="1" x14ac:dyDescent="0.4">
      <c r="A309" s="62" t="s">
        <v>672</v>
      </c>
      <c r="B309" s="63" t="s">
        <v>687</v>
      </c>
      <c r="C309" s="63" t="s">
        <v>689</v>
      </c>
      <c r="D309" s="64" t="s">
        <v>690</v>
      </c>
      <c r="E309" s="75">
        <v>175233</v>
      </c>
      <c r="F309" s="74" t="s">
        <v>62</v>
      </c>
      <c r="G309" s="66" t="str">
        <f t="shared" si="35"/>
        <v>Yes</v>
      </c>
      <c r="H309" s="67">
        <f t="shared" si="38"/>
        <v>2.7734502062967588</v>
      </c>
      <c r="I309" s="68">
        <f t="shared" si="37"/>
        <v>486</v>
      </c>
      <c r="J309" s="69" t="str">
        <f t="shared" si="32"/>
        <v>Wave Money</v>
      </c>
      <c r="K309" s="69" t="str">
        <f t="shared" si="41"/>
        <v>Mytel Wallet</v>
      </c>
      <c r="L309" s="69" t="str">
        <f t="shared" si="42"/>
        <v>KBZ Pay</v>
      </c>
      <c r="M309" s="71" t="s">
        <v>62</v>
      </c>
      <c r="N309" s="56" t="s">
        <v>62</v>
      </c>
      <c r="O309" s="71" t="s">
        <v>62</v>
      </c>
      <c r="P309" s="71">
        <v>1</v>
      </c>
      <c r="Q309" s="71">
        <v>1</v>
      </c>
      <c r="R309" s="71" t="s">
        <v>62</v>
      </c>
      <c r="S309" s="71" t="s">
        <v>62</v>
      </c>
      <c r="T309" s="71" t="s">
        <v>62</v>
      </c>
      <c r="U309" s="71" t="s">
        <v>62</v>
      </c>
      <c r="V309" s="71">
        <v>1</v>
      </c>
      <c r="W309" s="71" t="s">
        <v>62</v>
      </c>
      <c r="X309" s="71" t="s">
        <v>62</v>
      </c>
      <c r="Y309" s="71" t="s">
        <v>62</v>
      </c>
      <c r="Z309" s="71">
        <v>75</v>
      </c>
      <c r="AA309" s="71">
        <v>71</v>
      </c>
      <c r="AB309" s="71">
        <v>103</v>
      </c>
      <c r="AC309" s="71">
        <v>1</v>
      </c>
      <c r="AD309" s="71">
        <v>232</v>
      </c>
      <c r="AE309" s="71">
        <v>1</v>
      </c>
      <c r="AF309" s="72">
        <v>0</v>
      </c>
      <c r="AG309" s="72">
        <v>0</v>
      </c>
      <c r="AH309" s="72">
        <v>1.5076235190879317</v>
      </c>
      <c r="AI309" s="72">
        <v>2.57635002</v>
      </c>
      <c r="AJ309" s="72">
        <v>4.7357650759337639</v>
      </c>
      <c r="AK309" s="72">
        <v>0</v>
      </c>
      <c r="AL309" s="73">
        <v>0</v>
      </c>
      <c r="AM309" s="60"/>
    </row>
    <row r="310" spans="1:39" ht="15.75" customHeight="1" thickBot="1" x14ac:dyDescent="0.4">
      <c r="A310" s="62" t="s">
        <v>672</v>
      </c>
      <c r="B310" s="63" t="s">
        <v>687</v>
      </c>
      <c r="C310" s="63" t="s">
        <v>691</v>
      </c>
      <c r="D310" s="64" t="s">
        <v>692</v>
      </c>
      <c r="E310" s="75">
        <v>110080</v>
      </c>
      <c r="F310" s="74" t="s">
        <v>62</v>
      </c>
      <c r="G310" s="66" t="str">
        <f t="shared" si="35"/>
        <v>Yes</v>
      </c>
      <c r="H310" s="67">
        <f t="shared" si="38"/>
        <v>1.789607558139535</v>
      </c>
      <c r="I310" s="68">
        <f t="shared" si="37"/>
        <v>197</v>
      </c>
      <c r="J310" s="69" t="str">
        <f t="shared" ref="J310:J334" si="43">INDEX($M$3:$AE$3,MATCH(LARGE($M310:$AE310,1),$M310:$AE310,0))</f>
        <v>M-Pitesan</v>
      </c>
      <c r="K310" s="69" t="str">
        <f t="shared" si="41"/>
        <v>Mytel Wallet</v>
      </c>
      <c r="L310" s="69" t="str">
        <f t="shared" si="42"/>
        <v>Wave Money</v>
      </c>
      <c r="M310" s="71" t="s">
        <v>62</v>
      </c>
      <c r="N310" s="56" t="s">
        <v>62</v>
      </c>
      <c r="O310" s="71" t="s">
        <v>62</v>
      </c>
      <c r="P310" s="71" t="s">
        <v>62</v>
      </c>
      <c r="Q310" s="71">
        <v>1</v>
      </c>
      <c r="R310" s="71" t="s">
        <v>62</v>
      </c>
      <c r="S310" s="71">
        <v>1</v>
      </c>
      <c r="T310" s="71" t="s">
        <v>62</v>
      </c>
      <c r="U310" s="71" t="s">
        <v>62</v>
      </c>
      <c r="V310" s="71">
        <v>1</v>
      </c>
      <c r="W310" s="71" t="s">
        <v>62</v>
      </c>
      <c r="X310" s="71" t="s">
        <v>62</v>
      </c>
      <c r="Y310" s="71" t="s">
        <v>62</v>
      </c>
      <c r="Z310" s="71" t="s">
        <v>62</v>
      </c>
      <c r="AA310" s="71">
        <v>126</v>
      </c>
      <c r="AB310" s="71">
        <v>38</v>
      </c>
      <c r="AC310" s="71">
        <v>1</v>
      </c>
      <c r="AD310" s="71">
        <v>28</v>
      </c>
      <c r="AE310" s="71">
        <v>1</v>
      </c>
      <c r="AF310" s="72">
        <v>0</v>
      </c>
      <c r="AG310" s="72">
        <v>0</v>
      </c>
      <c r="AH310" s="72">
        <v>1.4021733418409181</v>
      </c>
      <c r="AI310" s="72">
        <v>1.66991997</v>
      </c>
      <c r="AJ310" s="72">
        <v>2.0126546152304732</v>
      </c>
      <c r="AK310" s="72">
        <v>0.63876735369680537</v>
      </c>
      <c r="AL310" s="73">
        <v>0</v>
      </c>
      <c r="AM310" s="60"/>
    </row>
    <row r="311" spans="1:39" ht="15.75" customHeight="1" thickBot="1" x14ac:dyDescent="0.4">
      <c r="A311" s="62" t="s">
        <v>672</v>
      </c>
      <c r="B311" s="63" t="s">
        <v>687</v>
      </c>
      <c r="C311" s="63" t="s">
        <v>693</v>
      </c>
      <c r="D311" s="64" t="s">
        <v>694</v>
      </c>
      <c r="E311" s="75">
        <v>227334</v>
      </c>
      <c r="F311" s="74" t="s">
        <v>62</v>
      </c>
      <c r="G311" s="66" t="str">
        <f t="shared" si="35"/>
        <v>Yes</v>
      </c>
      <c r="H311" s="67">
        <f t="shared" si="38"/>
        <v>3.1231579966041156</v>
      </c>
      <c r="I311" s="68">
        <f t="shared" si="37"/>
        <v>710</v>
      </c>
      <c r="J311" s="69" t="str">
        <f t="shared" si="43"/>
        <v>Mytel Wallet</v>
      </c>
      <c r="K311" s="69" t="str">
        <f t="shared" si="41"/>
        <v>Wave Money</v>
      </c>
      <c r="L311" s="69" t="str">
        <f t="shared" si="42"/>
        <v>M-Pitesan</v>
      </c>
      <c r="M311" s="71" t="s">
        <v>62</v>
      </c>
      <c r="N311" s="56">
        <v>1</v>
      </c>
      <c r="O311" s="71">
        <v>1</v>
      </c>
      <c r="P311" s="71">
        <v>1</v>
      </c>
      <c r="Q311" s="71">
        <v>1</v>
      </c>
      <c r="R311" s="71" t="s">
        <v>62</v>
      </c>
      <c r="S311" s="71">
        <v>2</v>
      </c>
      <c r="T311" s="71" t="s">
        <v>62</v>
      </c>
      <c r="U311" s="71" t="s">
        <v>62</v>
      </c>
      <c r="V311" s="71" t="s">
        <v>62</v>
      </c>
      <c r="W311" s="71" t="s">
        <v>62</v>
      </c>
      <c r="X311" s="71" t="s">
        <v>62</v>
      </c>
      <c r="Y311" s="71">
        <v>1</v>
      </c>
      <c r="Z311" s="71">
        <v>104</v>
      </c>
      <c r="AA311" s="71">
        <v>136</v>
      </c>
      <c r="AB311" s="71">
        <v>225</v>
      </c>
      <c r="AC311" s="71">
        <v>17</v>
      </c>
      <c r="AD311" s="71">
        <v>220</v>
      </c>
      <c r="AE311" s="71">
        <v>1</v>
      </c>
      <c r="AF311" s="72">
        <v>0</v>
      </c>
      <c r="AG311" s="72">
        <v>0</v>
      </c>
      <c r="AH311" s="72">
        <v>0.14221951876607913</v>
      </c>
      <c r="AI311" s="72">
        <v>3.5097499800000005</v>
      </c>
      <c r="AJ311" s="72">
        <v>4.4017293831178685</v>
      </c>
      <c r="AK311" s="72">
        <v>1.3610008758940009</v>
      </c>
      <c r="AL311" s="73">
        <v>0</v>
      </c>
      <c r="AM311" s="60"/>
    </row>
    <row r="312" spans="1:39" ht="15.75" customHeight="1" thickBot="1" x14ac:dyDescent="0.4">
      <c r="A312" s="62" t="s">
        <v>672</v>
      </c>
      <c r="B312" s="63" t="s">
        <v>687</v>
      </c>
      <c r="C312" s="63" t="s">
        <v>695</v>
      </c>
      <c r="D312" s="64" t="s">
        <v>696</v>
      </c>
      <c r="E312" s="75">
        <v>97717</v>
      </c>
      <c r="F312" s="74" t="s">
        <v>62</v>
      </c>
      <c r="G312" s="66" t="str">
        <f t="shared" si="35"/>
        <v>Yes</v>
      </c>
      <c r="H312" s="67">
        <f t="shared" si="38"/>
        <v>5.1884523675511938</v>
      </c>
      <c r="I312" s="68">
        <f t="shared" si="37"/>
        <v>507</v>
      </c>
      <c r="J312" s="69" t="str">
        <f t="shared" si="43"/>
        <v>Wave Money</v>
      </c>
      <c r="K312" s="69" t="str">
        <f t="shared" si="41"/>
        <v>Mytel Wallet</v>
      </c>
      <c r="L312" s="69" t="str">
        <f t="shared" si="42"/>
        <v>KBZ Pay</v>
      </c>
      <c r="M312" s="71" t="s">
        <v>62</v>
      </c>
      <c r="N312" s="56">
        <v>1</v>
      </c>
      <c r="O312" s="71">
        <v>1</v>
      </c>
      <c r="P312" s="71">
        <v>1</v>
      </c>
      <c r="Q312" s="71">
        <v>1</v>
      </c>
      <c r="R312" s="71" t="s">
        <v>62</v>
      </c>
      <c r="S312" s="71">
        <v>1</v>
      </c>
      <c r="T312" s="71" t="s">
        <v>62</v>
      </c>
      <c r="U312" s="71" t="s">
        <v>62</v>
      </c>
      <c r="V312" s="71" t="s">
        <v>62</v>
      </c>
      <c r="W312" s="71" t="s">
        <v>62</v>
      </c>
      <c r="X312" s="71" t="s">
        <v>62</v>
      </c>
      <c r="Y312" s="71">
        <v>1</v>
      </c>
      <c r="Z312" s="71">
        <v>118</v>
      </c>
      <c r="AA312" s="71">
        <v>101</v>
      </c>
      <c r="AB312" s="71">
        <v>133</v>
      </c>
      <c r="AC312" s="71">
        <v>7</v>
      </c>
      <c r="AD312" s="71">
        <v>141</v>
      </c>
      <c r="AE312" s="71">
        <v>1</v>
      </c>
      <c r="AF312" s="72">
        <v>0</v>
      </c>
      <c r="AG312" s="72">
        <v>0</v>
      </c>
      <c r="AH312" s="72">
        <v>0</v>
      </c>
      <c r="AI312" s="72">
        <v>0.57010497999999998</v>
      </c>
      <c r="AJ312" s="72">
        <v>2.192090258253736</v>
      </c>
      <c r="AK312" s="72">
        <v>1.7300856454708324</v>
      </c>
      <c r="AL312" s="73">
        <v>0</v>
      </c>
      <c r="AM312" s="60"/>
    </row>
    <row r="313" spans="1:39" ht="15.75" customHeight="1" thickBot="1" x14ac:dyDescent="0.4">
      <c r="A313" s="62" t="s">
        <v>672</v>
      </c>
      <c r="B313" s="63" t="s">
        <v>687</v>
      </c>
      <c r="C313" s="63" t="s">
        <v>697</v>
      </c>
      <c r="D313" s="64" t="s">
        <v>698</v>
      </c>
      <c r="E313" s="75">
        <v>218242</v>
      </c>
      <c r="F313" s="74" t="s">
        <v>62</v>
      </c>
      <c r="G313" s="66" t="str">
        <f t="shared" si="35"/>
        <v>Yes</v>
      </c>
      <c r="H313" s="67">
        <f t="shared" si="38"/>
        <v>3.2257768898745431</v>
      </c>
      <c r="I313" s="68">
        <f t="shared" si="37"/>
        <v>704</v>
      </c>
      <c r="J313" s="69" t="str">
        <f t="shared" si="43"/>
        <v>Wave Money</v>
      </c>
      <c r="K313" s="69" t="str">
        <f t="shared" si="41"/>
        <v>Mytel Wallet</v>
      </c>
      <c r="L313" s="69" t="str">
        <f t="shared" si="42"/>
        <v>M-Pitesan</v>
      </c>
      <c r="M313" s="71" t="s">
        <v>62</v>
      </c>
      <c r="N313" s="56" t="s">
        <v>62</v>
      </c>
      <c r="O313" s="71" t="s">
        <v>62</v>
      </c>
      <c r="P313" s="71" t="s">
        <v>62</v>
      </c>
      <c r="Q313" s="71">
        <v>1</v>
      </c>
      <c r="R313" s="71" t="s">
        <v>62</v>
      </c>
      <c r="S313" s="71">
        <v>1</v>
      </c>
      <c r="T313" s="71" t="s">
        <v>62</v>
      </c>
      <c r="U313" s="71" t="s">
        <v>62</v>
      </c>
      <c r="V313" s="71">
        <v>1</v>
      </c>
      <c r="W313" s="71" t="s">
        <v>62</v>
      </c>
      <c r="X313" s="71" t="s">
        <v>62</v>
      </c>
      <c r="Y313" s="71">
        <v>1</v>
      </c>
      <c r="Z313" s="71" t="s">
        <v>62</v>
      </c>
      <c r="AA313" s="71">
        <v>193</v>
      </c>
      <c r="AB313" s="71">
        <v>234</v>
      </c>
      <c r="AC313" s="71">
        <v>4</v>
      </c>
      <c r="AD313" s="71">
        <v>268</v>
      </c>
      <c r="AE313" s="71">
        <v>1</v>
      </c>
      <c r="AF313" s="72">
        <v>0</v>
      </c>
      <c r="AG313" s="72">
        <v>0</v>
      </c>
      <c r="AH313" s="72">
        <v>0.18714789665141895</v>
      </c>
      <c r="AI313" s="72">
        <v>3.2271099100000002</v>
      </c>
      <c r="AJ313" s="72">
        <v>3.4678139212912078</v>
      </c>
      <c r="AK313" s="72">
        <v>0.84208254118840853</v>
      </c>
      <c r="AL313" s="73">
        <v>0</v>
      </c>
      <c r="AM313" s="60"/>
    </row>
    <row r="314" spans="1:39" ht="15.75" customHeight="1" thickBot="1" x14ac:dyDescent="0.4">
      <c r="A314" s="62" t="s">
        <v>672</v>
      </c>
      <c r="B314" s="63" t="s">
        <v>699</v>
      </c>
      <c r="C314" s="63" t="s">
        <v>699</v>
      </c>
      <c r="D314" s="64" t="s">
        <v>700</v>
      </c>
      <c r="E314" s="75">
        <v>304591</v>
      </c>
      <c r="F314" s="74" t="s">
        <v>62</v>
      </c>
      <c r="G314" s="66" t="str">
        <f t="shared" si="35"/>
        <v>Yes</v>
      </c>
      <c r="H314" s="67">
        <f t="shared" si="38"/>
        <v>3.6836282096319324</v>
      </c>
      <c r="I314" s="68">
        <f t="shared" si="37"/>
        <v>1122</v>
      </c>
      <c r="J314" s="69" t="str">
        <f t="shared" si="43"/>
        <v>Wave Money</v>
      </c>
      <c r="K314" s="69" t="str">
        <f t="shared" si="41"/>
        <v>Mytel Wallet</v>
      </c>
      <c r="L314" s="69" t="str">
        <f t="shared" si="42"/>
        <v>M-Pitesan</v>
      </c>
      <c r="M314" s="71">
        <v>1</v>
      </c>
      <c r="N314" s="56" t="s">
        <v>62</v>
      </c>
      <c r="O314" s="71">
        <v>1</v>
      </c>
      <c r="P314" s="71">
        <v>1</v>
      </c>
      <c r="Q314" s="71">
        <v>1</v>
      </c>
      <c r="R314" s="71">
        <v>1</v>
      </c>
      <c r="S314" s="71" t="s">
        <v>62</v>
      </c>
      <c r="T314" s="71" t="s">
        <v>62</v>
      </c>
      <c r="U314" s="71" t="s">
        <v>62</v>
      </c>
      <c r="V314" s="71">
        <v>2</v>
      </c>
      <c r="W314" s="71" t="s">
        <v>62</v>
      </c>
      <c r="X314" s="71" t="s">
        <v>62</v>
      </c>
      <c r="Y314" s="71">
        <v>1</v>
      </c>
      <c r="Z314" s="71">
        <v>114</v>
      </c>
      <c r="AA314" s="71">
        <v>164</v>
      </c>
      <c r="AB314" s="71">
        <v>336</v>
      </c>
      <c r="AC314" s="71">
        <v>10</v>
      </c>
      <c r="AD314" s="71">
        <v>489</v>
      </c>
      <c r="AE314" s="71">
        <v>1</v>
      </c>
      <c r="AF314" s="72">
        <v>6</v>
      </c>
      <c r="AG314" s="72">
        <v>0</v>
      </c>
      <c r="AH314" s="72">
        <v>7.0402819140304898</v>
      </c>
      <c r="AI314" s="72">
        <v>10</v>
      </c>
      <c r="AJ314" s="72">
        <v>3.9932476333319169</v>
      </c>
      <c r="AK314" s="72">
        <v>0</v>
      </c>
      <c r="AL314" s="73">
        <v>0</v>
      </c>
      <c r="AM314" s="60"/>
    </row>
    <row r="315" spans="1:39" ht="15.75" customHeight="1" thickBot="1" x14ac:dyDescent="0.4">
      <c r="A315" s="62" t="s">
        <v>672</v>
      </c>
      <c r="B315" s="63" t="s">
        <v>699</v>
      </c>
      <c r="C315" s="63" t="s">
        <v>701</v>
      </c>
      <c r="D315" s="64" t="s">
        <v>702</v>
      </c>
      <c r="E315" s="75">
        <v>211257</v>
      </c>
      <c r="F315" s="74" t="s">
        <v>62</v>
      </c>
      <c r="G315" s="66" t="str">
        <f t="shared" si="35"/>
        <v>Yes</v>
      </c>
      <c r="H315" s="67">
        <f t="shared" si="38"/>
        <v>2.0212347993202591</v>
      </c>
      <c r="I315" s="68">
        <f t="shared" si="37"/>
        <v>427</v>
      </c>
      <c r="J315" s="69" t="str">
        <f t="shared" si="43"/>
        <v>Wave Money</v>
      </c>
      <c r="K315" s="69" t="str">
        <f t="shared" si="41"/>
        <v>Mytel Wallet</v>
      </c>
      <c r="L315" s="69" t="str">
        <f t="shared" si="42"/>
        <v>KBZ Pay</v>
      </c>
      <c r="M315" s="71" t="s">
        <v>62</v>
      </c>
      <c r="N315" s="56" t="s">
        <v>62</v>
      </c>
      <c r="O315" s="71">
        <v>1</v>
      </c>
      <c r="P315" s="71">
        <v>1</v>
      </c>
      <c r="Q315" s="71">
        <v>1</v>
      </c>
      <c r="R315" s="71" t="s">
        <v>62</v>
      </c>
      <c r="S315" s="71" t="s">
        <v>62</v>
      </c>
      <c r="T315" s="71" t="s">
        <v>62</v>
      </c>
      <c r="U315" s="71" t="s">
        <v>62</v>
      </c>
      <c r="V315" s="71">
        <v>1</v>
      </c>
      <c r="W315" s="71">
        <v>1</v>
      </c>
      <c r="X315" s="71" t="s">
        <v>62</v>
      </c>
      <c r="Y315" s="71">
        <v>1</v>
      </c>
      <c r="Z315" s="71">
        <v>92</v>
      </c>
      <c r="AA315" s="71">
        <v>89</v>
      </c>
      <c r="AB315" s="71">
        <v>108</v>
      </c>
      <c r="AC315" s="71">
        <v>3</v>
      </c>
      <c r="AD315" s="71">
        <v>128</v>
      </c>
      <c r="AE315" s="71">
        <v>1</v>
      </c>
      <c r="AF315" s="72">
        <v>0</v>
      </c>
      <c r="AG315" s="72">
        <v>0</v>
      </c>
      <c r="AH315" s="72">
        <v>9.1400260262524533</v>
      </c>
      <c r="AI315" s="72">
        <v>2.2606800100000002</v>
      </c>
      <c r="AJ315" s="72">
        <v>2.9220380974356797</v>
      </c>
      <c r="AK315" s="72">
        <v>0</v>
      </c>
      <c r="AL315" s="73">
        <v>0</v>
      </c>
      <c r="AM315" s="60"/>
    </row>
    <row r="316" spans="1:39" ht="15.5" customHeight="1" thickBot="1" x14ac:dyDescent="0.4">
      <c r="A316" s="62" t="s">
        <v>672</v>
      </c>
      <c r="B316" s="63" t="s">
        <v>703</v>
      </c>
      <c r="C316" s="63" t="s">
        <v>703</v>
      </c>
      <c r="D316" s="64" t="s">
        <v>704</v>
      </c>
      <c r="E316" s="75">
        <v>332360</v>
      </c>
      <c r="F316" s="74" t="s">
        <v>62</v>
      </c>
      <c r="G316" s="66" t="str">
        <f t="shared" si="35"/>
        <v>Yes</v>
      </c>
      <c r="H316" s="67">
        <f t="shared" si="38"/>
        <v>2.9847153688771213</v>
      </c>
      <c r="I316" s="68">
        <f t="shared" si="37"/>
        <v>992</v>
      </c>
      <c r="J316" s="69" t="str">
        <f t="shared" si="43"/>
        <v>Wave Money</v>
      </c>
      <c r="K316" s="69" t="str">
        <f t="shared" si="41"/>
        <v>Mytel Wallet</v>
      </c>
      <c r="L316" s="69" t="str">
        <f t="shared" si="42"/>
        <v>M-Pitesan</v>
      </c>
      <c r="M316" s="71" t="s">
        <v>62</v>
      </c>
      <c r="N316" s="56">
        <v>1</v>
      </c>
      <c r="O316" s="71">
        <v>2</v>
      </c>
      <c r="P316" s="71">
        <v>1</v>
      </c>
      <c r="Q316" s="71">
        <v>1</v>
      </c>
      <c r="R316" s="71" t="s">
        <v>62</v>
      </c>
      <c r="S316" s="71" t="s">
        <v>62</v>
      </c>
      <c r="T316" s="71" t="s">
        <v>62</v>
      </c>
      <c r="U316" s="71" t="s">
        <v>62</v>
      </c>
      <c r="V316" s="71">
        <v>4</v>
      </c>
      <c r="W316" s="71" t="s">
        <v>62</v>
      </c>
      <c r="X316" s="71" t="s">
        <v>62</v>
      </c>
      <c r="Y316" s="71" t="s">
        <v>62</v>
      </c>
      <c r="Z316" s="71">
        <v>174</v>
      </c>
      <c r="AA316" s="71">
        <v>225</v>
      </c>
      <c r="AB316" s="71">
        <v>246</v>
      </c>
      <c r="AC316" s="71">
        <v>3</v>
      </c>
      <c r="AD316" s="71">
        <v>333</v>
      </c>
      <c r="AE316" s="71">
        <v>2</v>
      </c>
      <c r="AF316" s="72">
        <v>6</v>
      </c>
      <c r="AG316" s="72">
        <v>0</v>
      </c>
      <c r="AH316" s="72">
        <v>6.5734186324800188</v>
      </c>
      <c r="AI316" s="72">
        <v>4.1231601700000002</v>
      </c>
      <c r="AJ316" s="72">
        <v>4.8826533400533147</v>
      </c>
      <c r="AK316" s="72">
        <v>0</v>
      </c>
      <c r="AL316" s="73">
        <v>0</v>
      </c>
      <c r="AM316" s="60"/>
    </row>
    <row r="317" spans="1:39" ht="15.75" customHeight="1" thickBot="1" x14ac:dyDescent="0.4">
      <c r="A317" s="62" t="s">
        <v>672</v>
      </c>
      <c r="B317" s="63" t="s">
        <v>699</v>
      </c>
      <c r="C317" s="63" t="s">
        <v>705</v>
      </c>
      <c r="D317" s="64" t="s">
        <v>706</v>
      </c>
      <c r="E317" s="75">
        <v>301882</v>
      </c>
      <c r="F317" s="74" t="s">
        <v>62</v>
      </c>
      <c r="G317" s="66" t="str">
        <f t="shared" si="35"/>
        <v>Yes</v>
      </c>
      <c r="H317" s="67">
        <f t="shared" si="38"/>
        <v>1.8649671063528135</v>
      </c>
      <c r="I317" s="68">
        <f t="shared" si="37"/>
        <v>563</v>
      </c>
      <c r="J317" s="69" t="str">
        <f t="shared" si="43"/>
        <v>Wave Money</v>
      </c>
      <c r="K317" s="69" t="str">
        <f t="shared" si="41"/>
        <v>M-Pitesan</v>
      </c>
      <c r="L317" s="69" t="str">
        <f t="shared" si="42"/>
        <v>Mytel Wallet</v>
      </c>
      <c r="M317" s="71" t="s">
        <v>62</v>
      </c>
      <c r="N317" s="56" t="s">
        <v>62</v>
      </c>
      <c r="O317" s="71">
        <v>1</v>
      </c>
      <c r="P317" s="71" t="s">
        <v>62</v>
      </c>
      <c r="Q317" s="71">
        <v>1</v>
      </c>
      <c r="R317" s="71" t="s">
        <v>62</v>
      </c>
      <c r="S317" s="71" t="s">
        <v>62</v>
      </c>
      <c r="T317" s="71" t="s">
        <v>62</v>
      </c>
      <c r="U317" s="71" t="s">
        <v>62</v>
      </c>
      <c r="V317" s="71">
        <v>1</v>
      </c>
      <c r="W317" s="71" t="s">
        <v>62</v>
      </c>
      <c r="X317" s="71" t="s">
        <v>62</v>
      </c>
      <c r="Y317" s="71">
        <v>1</v>
      </c>
      <c r="Z317" s="71" t="s">
        <v>62</v>
      </c>
      <c r="AA317" s="71">
        <v>195</v>
      </c>
      <c r="AB317" s="71">
        <v>139</v>
      </c>
      <c r="AC317" s="71">
        <v>5</v>
      </c>
      <c r="AD317" s="71">
        <v>219</v>
      </c>
      <c r="AE317" s="71">
        <v>1</v>
      </c>
      <c r="AF317" s="72">
        <v>4</v>
      </c>
      <c r="AG317" s="72">
        <v>0</v>
      </c>
      <c r="AH317" s="72">
        <v>8.7591815327082614</v>
      </c>
      <c r="AI317" s="72">
        <v>10</v>
      </c>
      <c r="AJ317" s="72">
        <v>5.518541683112403</v>
      </c>
      <c r="AK317" s="72">
        <v>0</v>
      </c>
      <c r="AL317" s="73">
        <v>0</v>
      </c>
      <c r="AM317" s="60"/>
    </row>
    <row r="318" spans="1:39" ht="15.75" customHeight="1" thickBot="1" x14ac:dyDescent="0.4">
      <c r="A318" s="62" t="s">
        <v>672</v>
      </c>
      <c r="B318" s="63" t="s">
        <v>703</v>
      </c>
      <c r="C318" s="63" t="s">
        <v>707</v>
      </c>
      <c r="D318" s="64" t="s">
        <v>708</v>
      </c>
      <c r="E318" s="75">
        <v>325424</v>
      </c>
      <c r="F318" s="74" t="s">
        <v>62</v>
      </c>
      <c r="G318" s="66" t="str">
        <f t="shared" si="35"/>
        <v>Yes</v>
      </c>
      <c r="H318" s="67">
        <f t="shared" si="38"/>
        <v>1.8898421751315206</v>
      </c>
      <c r="I318" s="68">
        <f t="shared" si="37"/>
        <v>615</v>
      </c>
      <c r="J318" s="69" t="str">
        <f t="shared" si="43"/>
        <v>Mytel Wallet</v>
      </c>
      <c r="K318" s="69" t="str">
        <f t="shared" si="41"/>
        <v>M-Pitesan</v>
      </c>
      <c r="L318" s="69" t="str">
        <f t="shared" si="42"/>
        <v>Wave Money</v>
      </c>
      <c r="M318" s="71" t="s">
        <v>62</v>
      </c>
      <c r="N318" s="56">
        <v>2</v>
      </c>
      <c r="O318" s="71" t="s">
        <v>62</v>
      </c>
      <c r="P318" s="71">
        <v>1</v>
      </c>
      <c r="Q318" s="71">
        <v>1</v>
      </c>
      <c r="R318" s="71" t="s">
        <v>62</v>
      </c>
      <c r="S318" s="71">
        <v>1</v>
      </c>
      <c r="T318" s="71" t="s">
        <v>62</v>
      </c>
      <c r="U318" s="71" t="s">
        <v>62</v>
      </c>
      <c r="V318" s="71">
        <v>2</v>
      </c>
      <c r="W318" s="71">
        <v>1</v>
      </c>
      <c r="X318" s="71" t="s">
        <v>62</v>
      </c>
      <c r="Y318" s="71" t="s">
        <v>62</v>
      </c>
      <c r="Z318" s="71">
        <v>77</v>
      </c>
      <c r="AA318" s="71">
        <v>178</v>
      </c>
      <c r="AB318" s="71">
        <v>203</v>
      </c>
      <c r="AC318" s="71" t="s">
        <v>62</v>
      </c>
      <c r="AD318" s="71">
        <v>148</v>
      </c>
      <c r="AE318" s="71">
        <v>1</v>
      </c>
      <c r="AF318" s="72">
        <v>4</v>
      </c>
      <c r="AG318" s="72">
        <v>0</v>
      </c>
      <c r="AH318" s="72">
        <v>8.8177443581739681</v>
      </c>
      <c r="AI318" s="72">
        <v>10</v>
      </c>
      <c r="AJ318" s="72">
        <v>4.6546395195618251</v>
      </c>
      <c r="AK318" s="72">
        <v>0</v>
      </c>
      <c r="AL318" s="73">
        <v>0</v>
      </c>
      <c r="AM318" s="60"/>
    </row>
    <row r="319" spans="1:39" ht="15.75" customHeight="1" thickBot="1" x14ac:dyDescent="0.4">
      <c r="A319" s="62" t="s">
        <v>672</v>
      </c>
      <c r="B319" s="63" t="s">
        <v>709</v>
      </c>
      <c r="C319" s="63" t="s">
        <v>709</v>
      </c>
      <c r="D319" s="64" t="s">
        <v>710</v>
      </c>
      <c r="E319" s="75">
        <v>320503</v>
      </c>
      <c r="F319" s="74" t="s">
        <v>62</v>
      </c>
      <c r="G319" s="66" t="str">
        <f t="shared" si="35"/>
        <v>Yes</v>
      </c>
      <c r="H319" s="67">
        <f t="shared" si="38"/>
        <v>2.2651894054033814</v>
      </c>
      <c r="I319" s="68">
        <f t="shared" si="37"/>
        <v>726</v>
      </c>
      <c r="J319" s="69" t="str">
        <f t="shared" si="43"/>
        <v>Wave Money</v>
      </c>
      <c r="K319" s="69" t="str">
        <f t="shared" si="41"/>
        <v>Mytel Wallet</v>
      </c>
      <c r="L319" s="69" t="str">
        <f t="shared" si="42"/>
        <v>M-Pitesan</v>
      </c>
      <c r="M319" s="71" t="s">
        <v>62</v>
      </c>
      <c r="N319" s="56">
        <v>1</v>
      </c>
      <c r="O319" s="71">
        <v>1</v>
      </c>
      <c r="P319" s="71">
        <v>2</v>
      </c>
      <c r="Q319" s="71">
        <v>1</v>
      </c>
      <c r="R319" s="71">
        <v>1</v>
      </c>
      <c r="S319" s="71" t="s">
        <v>62</v>
      </c>
      <c r="T319" s="71" t="s">
        <v>62</v>
      </c>
      <c r="U319" s="71" t="s">
        <v>62</v>
      </c>
      <c r="V319" s="71" t="s">
        <v>62</v>
      </c>
      <c r="W319" s="71" t="s">
        <v>62</v>
      </c>
      <c r="X319" s="71" t="s">
        <v>62</v>
      </c>
      <c r="Y319" s="71">
        <v>1</v>
      </c>
      <c r="Z319" s="71">
        <v>126</v>
      </c>
      <c r="AA319" s="71">
        <v>129</v>
      </c>
      <c r="AB319" s="71">
        <v>224</v>
      </c>
      <c r="AC319" s="71">
        <v>4</v>
      </c>
      <c r="AD319" s="71">
        <v>234</v>
      </c>
      <c r="AE319" s="71">
        <v>2</v>
      </c>
      <c r="AF319" s="72">
        <v>0</v>
      </c>
      <c r="AG319" s="72">
        <v>0</v>
      </c>
      <c r="AH319" s="72">
        <v>9.3594074843377388</v>
      </c>
      <c r="AI319" s="72">
        <v>5.94151001</v>
      </c>
      <c r="AJ319" s="72">
        <v>6.0260621922117039</v>
      </c>
      <c r="AK319" s="72">
        <v>0</v>
      </c>
      <c r="AL319" s="73">
        <v>0</v>
      </c>
      <c r="AM319" s="60"/>
    </row>
    <row r="320" spans="1:39" ht="15.75" customHeight="1" thickBot="1" x14ac:dyDescent="0.4">
      <c r="A320" s="62" t="s">
        <v>672</v>
      </c>
      <c r="B320" s="63" t="s">
        <v>709</v>
      </c>
      <c r="C320" s="63" t="s">
        <v>711</v>
      </c>
      <c r="D320" s="64" t="s">
        <v>712</v>
      </c>
      <c r="E320" s="75">
        <v>275675</v>
      </c>
      <c r="F320" s="74" t="s">
        <v>62</v>
      </c>
      <c r="G320" s="66" t="str">
        <f t="shared" si="35"/>
        <v>Yes</v>
      </c>
      <c r="H320" s="67">
        <f t="shared" si="38"/>
        <v>3.2284392853904054</v>
      </c>
      <c r="I320" s="68">
        <f t="shared" si="37"/>
        <v>890</v>
      </c>
      <c r="J320" s="69" t="str">
        <f t="shared" si="43"/>
        <v>Wave Money</v>
      </c>
      <c r="K320" s="69" t="str">
        <f t="shared" si="41"/>
        <v>Mytel Wallet</v>
      </c>
      <c r="L320" s="69" t="str">
        <f t="shared" si="42"/>
        <v>M-Pitesan</v>
      </c>
      <c r="M320" s="71" t="s">
        <v>62</v>
      </c>
      <c r="N320" s="56">
        <v>1</v>
      </c>
      <c r="O320" s="71">
        <v>1</v>
      </c>
      <c r="P320" s="71">
        <v>1</v>
      </c>
      <c r="Q320" s="71">
        <v>1</v>
      </c>
      <c r="R320" s="71" t="s">
        <v>62</v>
      </c>
      <c r="S320" s="71" t="s">
        <v>62</v>
      </c>
      <c r="T320" s="71" t="s">
        <v>62</v>
      </c>
      <c r="U320" s="71" t="s">
        <v>62</v>
      </c>
      <c r="V320" s="71">
        <v>2</v>
      </c>
      <c r="W320" s="71" t="s">
        <v>62</v>
      </c>
      <c r="X320" s="71" t="s">
        <v>62</v>
      </c>
      <c r="Y320" s="71" t="s">
        <v>62</v>
      </c>
      <c r="Z320" s="71">
        <v>176</v>
      </c>
      <c r="AA320" s="71">
        <v>211</v>
      </c>
      <c r="AB320" s="71">
        <v>232</v>
      </c>
      <c r="AC320" s="71">
        <v>15</v>
      </c>
      <c r="AD320" s="71">
        <v>249</v>
      </c>
      <c r="AE320" s="71">
        <v>1</v>
      </c>
      <c r="AF320" s="72">
        <v>0</v>
      </c>
      <c r="AG320" s="72">
        <v>0</v>
      </c>
      <c r="AH320" s="72">
        <v>7.937803290034795</v>
      </c>
      <c r="AI320" s="72">
        <v>1.29681997</v>
      </c>
      <c r="AJ320" s="72">
        <v>2.8992670767474484</v>
      </c>
      <c r="AK320" s="72">
        <v>0</v>
      </c>
      <c r="AL320" s="73">
        <v>0</v>
      </c>
      <c r="AM320" s="60"/>
    </row>
    <row r="321" spans="1:39" ht="15.75" customHeight="1" thickBot="1" x14ac:dyDescent="0.4">
      <c r="A321" s="62" t="s">
        <v>672</v>
      </c>
      <c r="B321" s="63" t="s">
        <v>709</v>
      </c>
      <c r="C321" s="63" t="s">
        <v>713</v>
      </c>
      <c r="D321" s="64" t="s">
        <v>714</v>
      </c>
      <c r="E321" s="75">
        <v>199227</v>
      </c>
      <c r="F321" s="74" t="s">
        <v>62</v>
      </c>
      <c r="G321" s="66" t="str">
        <f t="shared" si="35"/>
        <v>Yes</v>
      </c>
      <c r="H321" s="67">
        <f t="shared" si="38"/>
        <v>3.383075587144313</v>
      </c>
      <c r="I321" s="68">
        <f t="shared" si="37"/>
        <v>674</v>
      </c>
      <c r="J321" s="69" t="str">
        <f t="shared" si="43"/>
        <v>Wave Money</v>
      </c>
      <c r="K321" s="69" t="str">
        <f t="shared" si="41"/>
        <v>Mytel Wallet</v>
      </c>
      <c r="L321" s="69" t="str">
        <f t="shared" si="42"/>
        <v>M-Pitesan</v>
      </c>
      <c r="M321" s="71" t="s">
        <v>62</v>
      </c>
      <c r="N321" s="56" t="s">
        <v>62</v>
      </c>
      <c r="O321" s="71">
        <v>1</v>
      </c>
      <c r="P321" s="71" t="s">
        <v>62</v>
      </c>
      <c r="Q321" s="71">
        <v>1</v>
      </c>
      <c r="R321" s="71" t="s">
        <v>62</v>
      </c>
      <c r="S321" s="71" t="s">
        <v>62</v>
      </c>
      <c r="T321" s="71" t="s">
        <v>62</v>
      </c>
      <c r="U321" s="71" t="s">
        <v>62</v>
      </c>
      <c r="V321" s="71">
        <v>2</v>
      </c>
      <c r="W321" s="71" t="s">
        <v>62</v>
      </c>
      <c r="X321" s="71" t="s">
        <v>62</v>
      </c>
      <c r="Y321" s="71" t="s">
        <v>62</v>
      </c>
      <c r="Z321" s="71">
        <v>116</v>
      </c>
      <c r="AA321" s="71">
        <v>146</v>
      </c>
      <c r="AB321" s="71">
        <v>180</v>
      </c>
      <c r="AC321" s="71">
        <v>7</v>
      </c>
      <c r="AD321" s="71">
        <v>220</v>
      </c>
      <c r="AE321" s="71">
        <v>1</v>
      </c>
      <c r="AF321" s="72">
        <v>0</v>
      </c>
      <c r="AG321" s="72">
        <v>0</v>
      </c>
      <c r="AH321" s="72">
        <v>7.5077624910955123</v>
      </c>
      <c r="AI321" s="72">
        <v>6.4316299400000005</v>
      </c>
      <c r="AJ321" s="72">
        <v>3.9678655356047683</v>
      </c>
      <c r="AK321" s="72">
        <v>0</v>
      </c>
      <c r="AL321" s="73">
        <v>0</v>
      </c>
      <c r="AM321" s="60"/>
    </row>
    <row r="322" spans="1:39" ht="15.75" customHeight="1" thickBot="1" x14ac:dyDescent="0.4">
      <c r="A322" s="62" t="s">
        <v>672</v>
      </c>
      <c r="B322" s="63" t="s">
        <v>709</v>
      </c>
      <c r="C322" s="63" t="s">
        <v>715</v>
      </c>
      <c r="D322" s="64" t="s">
        <v>716</v>
      </c>
      <c r="E322" s="75">
        <v>190811</v>
      </c>
      <c r="F322" s="74" t="s">
        <v>62</v>
      </c>
      <c r="G322" s="66" t="str">
        <f t="shared" si="35"/>
        <v>Yes</v>
      </c>
      <c r="H322" s="67">
        <f t="shared" si="38"/>
        <v>3.071101770862267</v>
      </c>
      <c r="I322" s="68">
        <f t="shared" si="37"/>
        <v>586</v>
      </c>
      <c r="J322" s="69" t="str">
        <f t="shared" si="43"/>
        <v>M-Pitesan</v>
      </c>
      <c r="K322" s="69" t="str">
        <f t="shared" si="41"/>
        <v>Wave Money</v>
      </c>
      <c r="L322" s="69" t="str">
        <f t="shared" si="42"/>
        <v>KBZ Pay</v>
      </c>
      <c r="M322" s="71" t="s">
        <v>62</v>
      </c>
      <c r="N322" s="56">
        <v>1</v>
      </c>
      <c r="O322" s="71">
        <v>1</v>
      </c>
      <c r="P322" s="71">
        <v>1</v>
      </c>
      <c r="Q322" s="71">
        <v>1</v>
      </c>
      <c r="R322" s="71" t="s">
        <v>62</v>
      </c>
      <c r="S322" s="71" t="s">
        <v>62</v>
      </c>
      <c r="T322" s="71" t="s">
        <v>62</v>
      </c>
      <c r="U322" s="71" t="s">
        <v>62</v>
      </c>
      <c r="V322" s="71">
        <v>1</v>
      </c>
      <c r="W322" s="71" t="s">
        <v>62</v>
      </c>
      <c r="X322" s="71" t="s">
        <v>62</v>
      </c>
      <c r="Y322" s="71" t="s">
        <v>62</v>
      </c>
      <c r="Z322" s="71">
        <v>100</v>
      </c>
      <c r="AA322" s="71">
        <v>239</v>
      </c>
      <c r="AB322" s="71">
        <v>92</v>
      </c>
      <c r="AC322" s="71">
        <v>6</v>
      </c>
      <c r="AD322" s="71">
        <v>143</v>
      </c>
      <c r="AE322" s="71">
        <v>1</v>
      </c>
      <c r="AF322" s="72">
        <v>0</v>
      </c>
      <c r="AG322" s="72">
        <v>0</v>
      </c>
      <c r="AH322" s="72">
        <v>4.8704350392822713</v>
      </c>
      <c r="AI322" s="72">
        <v>7.6002899200000007</v>
      </c>
      <c r="AJ322" s="72">
        <v>2.2186260876957546</v>
      </c>
      <c r="AK322" s="72">
        <v>0</v>
      </c>
      <c r="AL322" s="73">
        <v>0</v>
      </c>
      <c r="AM322" s="60"/>
    </row>
    <row r="323" spans="1:39" ht="15.75" customHeight="1" thickBot="1" x14ac:dyDescent="0.4">
      <c r="A323" s="62" t="s">
        <v>672</v>
      </c>
      <c r="B323" s="63" t="s">
        <v>717</v>
      </c>
      <c r="C323" s="63" t="s">
        <v>717</v>
      </c>
      <c r="D323" s="64" t="s">
        <v>718</v>
      </c>
      <c r="E323" s="75">
        <v>302105</v>
      </c>
      <c r="F323" s="74" t="s">
        <v>62</v>
      </c>
      <c r="G323" s="66" t="str">
        <f t="shared" si="35"/>
        <v>Yes</v>
      </c>
      <c r="H323" s="67">
        <f t="shared" si="38"/>
        <v>2.4097581966534816</v>
      </c>
      <c r="I323" s="68">
        <f t="shared" si="37"/>
        <v>728</v>
      </c>
      <c r="J323" s="69" t="str">
        <f t="shared" si="43"/>
        <v>Wave Money</v>
      </c>
      <c r="K323" s="69" t="str">
        <f t="shared" si="41"/>
        <v>Mytel Wallet</v>
      </c>
      <c r="L323" s="69" t="str">
        <f t="shared" si="42"/>
        <v>M-Pitesan</v>
      </c>
      <c r="M323" s="71" t="s">
        <v>62</v>
      </c>
      <c r="N323" s="56">
        <v>1</v>
      </c>
      <c r="O323" s="71">
        <v>1</v>
      </c>
      <c r="P323" s="71">
        <v>1</v>
      </c>
      <c r="Q323" s="71">
        <v>1</v>
      </c>
      <c r="R323" s="71" t="s">
        <v>62</v>
      </c>
      <c r="S323" s="71">
        <v>1</v>
      </c>
      <c r="T323" s="71" t="s">
        <v>62</v>
      </c>
      <c r="U323" s="71" t="s">
        <v>62</v>
      </c>
      <c r="V323" s="71">
        <v>4</v>
      </c>
      <c r="W323" s="71" t="s">
        <v>62</v>
      </c>
      <c r="X323" s="71" t="s">
        <v>62</v>
      </c>
      <c r="Y323" s="71">
        <v>1</v>
      </c>
      <c r="Z323" s="71">
        <v>88</v>
      </c>
      <c r="AA323" s="71">
        <v>115</v>
      </c>
      <c r="AB323" s="71">
        <v>232</v>
      </c>
      <c r="AC323" s="71">
        <v>37</v>
      </c>
      <c r="AD323" s="71">
        <v>245</v>
      </c>
      <c r="AE323" s="71">
        <v>1</v>
      </c>
      <c r="AF323" s="72">
        <v>2</v>
      </c>
      <c r="AG323" s="72">
        <v>0</v>
      </c>
      <c r="AH323" s="72">
        <v>8.4399595032671311</v>
      </c>
      <c r="AI323" s="72">
        <v>10</v>
      </c>
      <c r="AJ323" s="72">
        <v>5.2122562741752336</v>
      </c>
      <c r="AK323" s="72">
        <v>0</v>
      </c>
      <c r="AL323" s="73">
        <v>0</v>
      </c>
      <c r="AM323" s="60"/>
    </row>
    <row r="324" spans="1:39" ht="15.75" customHeight="1" thickBot="1" x14ac:dyDescent="0.4">
      <c r="A324" s="62" t="s">
        <v>672</v>
      </c>
      <c r="B324" s="63" t="s">
        <v>717</v>
      </c>
      <c r="C324" s="63" t="s">
        <v>719</v>
      </c>
      <c r="D324" s="64" t="s">
        <v>720</v>
      </c>
      <c r="E324" s="75">
        <v>346242</v>
      </c>
      <c r="F324" s="74" t="s">
        <v>62</v>
      </c>
      <c r="G324" s="66" t="str">
        <f t="shared" si="35"/>
        <v>Yes</v>
      </c>
      <c r="H324" s="67">
        <f t="shared" si="38"/>
        <v>1.4873989868357969</v>
      </c>
      <c r="I324" s="68">
        <f t="shared" si="37"/>
        <v>515</v>
      </c>
      <c r="J324" s="69" t="str">
        <f t="shared" si="43"/>
        <v>Wave Money</v>
      </c>
      <c r="K324" s="69" t="str">
        <f t="shared" si="41"/>
        <v>M-Pitesan</v>
      </c>
      <c r="L324" s="69" t="str">
        <f t="shared" si="42"/>
        <v>Mytel Wallet</v>
      </c>
      <c r="M324" s="71" t="s">
        <v>62</v>
      </c>
      <c r="N324" s="56" t="s">
        <v>62</v>
      </c>
      <c r="O324" s="71">
        <v>1</v>
      </c>
      <c r="P324" s="71">
        <v>1</v>
      </c>
      <c r="Q324" s="71">
        <v>1</v>
      </c>
      <c r="R324" s="71" t="s">
        <v>62</v>
      </c>
      <c r="S324" s="71">
        <v>1</v>
      </c>
      <c r="T324" s="71" t="s">
        <v>62</v>
      </c>
      <c r="U324" s="71" t="s">
        <v>62</v>
      </c>
      <c r="V324" s="71">
        <v>3</v>
      </c>
      <c r="W324" s="71">
        <v>1</v>
      </c>
      <c r="X324" s="71" t="s">
        <v>62</v>
      </c>
      <c r="Y324" s="71" t="s">
        <v>62</v>
      </c>
      <c r="Z324" s="71">
        <v>86</v>
      </c>
      <c r="AA324" s="71">
        <v>119</v>
      </c>
      <c r="AB324" s="71">
        <v>116</v>
      </c>
      <c r="AC324" s="71">
        <v>6</v>
      </c>
      <c r="AD324" s="71">
        <v>179</v>
      </c>
      <c r="AE324" s="71">
        <v>1</v>
      </c>
      <c r="AF324" s="72">
        <v>4</v>
      </c>
      <c r="AG324" s="72">
        <v>0</v>
      </c>
      <c r="AH324" s="72">
        <v>8.4399595032671311</v>
      </c>
      <c r="AI324" s="72">
        <v>7.5809700000000007</v>
      </c>
      <c r="AJ324" s="72">
        <v>5.2122562741752336</v>
      </c>
      <c r="AK324" s="72">
        <v>0</v>
      </c>
      <c r="AL324" s="73">
        <v>0</v>
      </c>
      <c r="AM324" s="60"/>
    </row>
    <row r="325" spans="1:39" ht="15.75" customHeight="1" thickBot="1" x14ac:dyDescent="0.4">
      <c r="A325" s="62" t="s">
        <v>672</v>
      </c>
      <c r="B325" s="63" t="s">
        <v>717</v>
      </c>
      <c r="C325" s="63" t="s">
        <v>721</v>
      </c>
      <c r="D325" s="64" t="s">
        <v>722</v>
      </c>
      <c r="E325" s="75">
        <v>196102</v>
      </c>
      <c r="F325" s="74" t="s">
        <v>62</v>
      </c>
      <c r="G325" s="66" t="str">
        <f t="shared" ref="G325:G334" si="44">IF(I325&gt;0,"Yes",IF(I325&lt;1,"No"))</f>
        <v>Yes</v>
      </c>
      <c r="H325" s="67">
        <f t="shared" si="38"/>
        <v>1.6522014053910719</v>
      </c>
      <c r="I325" s="68">
        <f t="shared" si="37"/>
        <v>324</v>
      </c>
      <c r="J325" s="69" t="str">
        <f t="shared" si="43"/>
        <v>Wave Money</v>
      </c>
      <c r="K325" s="69" t="str">
        <f t="shared" si="41"/>
        <v>Mytel Wallet</v>
      </c>
      <c r="L325" s="69" t="str">
        <f t="shared" si="42"/>
        <v>KBZ Pay</v>
      </c>
      <c r="M325" s="71" t="s">
        <v>62</v>
      </c>
      <c r="N325" s="56" t="s">
        <v>62</v>
      </c>
      <c r="O325" s="71">
        <v>1</v>
      </c>
      <c r="P325" s="71">
        <v>1</v>
      </c>
      <c r="Q325" s="71">
        <v>1</v>
      </c>
      <c r="R325" s="71" t="s">
        <v>62</v>
      </c>
      <c r="S325" s="71" t="s">
        <v>62</v>
      </c>
      <c r="T325" s="71" t="s">
        <v>62</v>
      </c>
      <c r="U325" s="71" t="s">
        <v>62</v>
      </c>
      <c r="V325" s="71">
        <v>1</v>
      </c>
      <c r="W325" s="71">
        <v>1</v>
      </c>
      <c r="X325" s="71" t="s">
        <v>62</v>
      </c>
      <c r="Y325" s="71" t="s">
        <v>62</v>
      </c>
      <c r="Z325" s="71">
        <v>56</v>
      </c>
      <c r="AA325" s="71">
        <v>24</v>
      </c>
      <c r="AB325" s="71">
        <v>105</v>
      </c>
      <c r="AC325" s="71">
        <v>5</v>
      </c>
      <c r="AD325" s="71">
        <v>128</v>
      </c>
      <c r="AE325" s="71">
        <v>1</v>
      </c>
      <c r="AF325" s="72">
        <v>0</v>
      </c>
      <c r="AG325" s="72">
        <v>0</v>
      </c>
      <c r="AH325" s="72">
        <v>9.5568352300319539</v>
      </c>
      <c r="AI325" s="72">
        <v>10</v>
      </c>
      <c r="AJ325" s="72">
        <v>2.4173108335408027</v>
      </c>
      <c r="AK325" s="72">
        <v>0</v>
      </c>
      <c r="AL325" s="73">
        <v>0</v>
      </c>
      <c r="AM325" s="60"/>
    </row>
    <row r="326" spans="1:39" ht="15.75" customHeight="1" thickBot="1" x14ac:dyDescent="0.4">
      <c r="A326" s="62" t="s">
        <v>672</v>
      </c>
      <c r="B326" s="63" t="s">
        <v>717</v>
      </c>
      <c r="C326" s="63" t="s">
        <v>723</v>
      </c>
      <c r="D326" s="64" t="s">
        <v>724</v>
      </c>
      <c r="E326" s="75">
        <v>228730</v>
      </c>
      <c r="F326" s="74" t="s">
        <v>62</v>
      </c>
      <c r="G326" s="66" t="str">
        <f t="shared" si="44"/>
        <v>Yes</v>
      </c>
      <c r="H326" s="67">
        <f t="shared" si="38"/>
        <v>1.5520482665151052</v>
      </c>
      <c r="I326" s="68">
        <f t="shared" ref="I326:I334" si="45">+SUM(M326:AE326)</f>
        <v>355</v>
      </c>
      <c r="J326" s="69" t="str">
        <f t="shared" si="43"/>
        <v>Wave Money</v>
      </c>
      <c r="K326" s="69" t="str">
        <f t="shared" si="41"/>
        <v>M-Pitesan</v>
      </c>
      <c r="L326" s="69" t="str">
        <f t="shared" si="42"/>
        <v>Mytel Wallet</v>
      </c>
      <c r="M326" s="71" t="s">
        <v>62</v>
      </c>
      <c r="N326" s="56" t="s">
        <v>62</v>
      </c>
      <c r="O326" s="71" t="s">
        <v>62</v>
      </c>
      <c r="P326" s="71" t="s">
        <v>62</v>
      </c>
      <c r="Q326" s="71">
        <v>1</v>
      </c>
      <c r="R326" s="71" t="s">
        <v>62</v>
      </c>
      <c r="S326" s="71" t="s">
        <v>62</v>
      </c>
      <c r="T326" s="71" t="s">
        <v>62</v>
      </c>
      <c r="U326" s="71" t="s">
        <v>62</v>
      </c>
      <c r="V326" s="71">
        <v>1</v>
      </c>
      <c r="W326" s="71" t="s">
        <v>62</v>
      </c>
      <c r="X326" s="71" t="s">
        <v>62</v>
      </c>
      <c r="Y326" s="71" t="s">
        <v>62</v>
      </c>
      <c r="Z326" s="71" t="s">
        <v>62</v>
      </c>
      <c r="AA326" s="71">
        <v>113</v>
      </c>
      <c r="AB326" s="71">
        <v>101</v>
      </c>
      <c r="AC326" s="71">
        <v>5</v>
      </c>
      <c r="AD326" s="71">
        <v>133</v>
      </c>
      <c r="AE326" s="71">
        <v>1</v>
      </c>
      <c r="AF326" s="72">
        <v>2</v>
      </c>
      <c r="AG326" s="72">
        <v>0</v>
      </c>
      <c r="AH326" s="72">
        <v>10</v>
      </c>
      <c r="AI326" s="72">
        <v>8.3729202300000001</v>
      </c>
      <c r="AJ326" s="72">
        <v>2.2193547603577781</v>
      </c>
      <c r="AK326" s="72">
        <v>0</v>
      </c>
      <c r="AL326" s="73">
        <v>0</v>
      </c>
      <c r="AM326" s="60"/>
    </row>
    <row r="327" spans="1:39" ht="15.75" customHeight="1" thickBot="1" x14ac:dyDescent="0.4">
      <c r="A327" s="62" t="s">
        <v>725</v>
      </c>
      <c r="B327" s="63" t="s">
        <v>726</v>
      </c>
      <c r="C327" s="63" t="s">
        <v>727</v>
      </c>
      <c r="D327" s="64" t="s">
        <v>728</v>
      </c>
      <c r="E327" s="75">
        <v>107032</v>
      </c>
      <c r="F327" s="74" t="s">
        <v>62</v>
      </c>
      <c r="G327" s="66" t="str">
        <f t="shared" si="44"/>
        <v>Yes</v>
      </c>
      <c r="H327" s="67">
        <f t="shared" ref="H327:H334" si="46">+I327/E327*1000</f>
        <v>2.1582330517975934</v>
      </c>
      <c r="I327" s="68">
        <f t="shared" si="45"/>
        <v>231</v>
      </c>
      <c r="J327" s="69" t="str">
        <f t="shared" si="43"/>
        <v>Wave Money</v>
      </c>
      <c r="K327" s="69" t="str">
        <f t="shared" si="41"/>
        <v>Mytel Wallet</v>
      </c>
      <c r="L327" s="69" t="str">
        <f t="shared" si="42"/>
        <v>M-Pitesan</v>
      </c>
      <c r="M327" s="71" t="s">
        <v>62</v>
      </c>
      <c r="N327" s="56" t="s">
        <v>62</v>
      </c>
      <c r="O327" s="71" t="s">
        <v>62</v>
      </c>
      <c r="P327" s="71" t="s">
        <v>62</v>
      </c>
      <c r="Q327" s="71" t="s">
        <v>62</v>
      </c>
      <c r="R327" s="71" t="s">
        <v>62</v>
      </c>
      <c r="S327" s="71" t="s">
        <v>62</v>
      </c>
      <c r="T327" s="71">
        <v>1</v>
      </c>
      <c r="U327" s="71" t="s">
        <v>62</v>
      </c>
      <c r="V327" s="71" t="s">
        <v>62</v>
      </c>
      <c r="W327" s="71" t="s">
        <v>62</v>
      </c>
      <c r="X327" s="71" t="s">
        <v>62</v>
      </c>
      <c r="Y327" s="71" t="s">
        <v>62</v>
      </c>
      <c r="Z327" s="71" t="s">
        <v>62</v>
      </c>
      <c r="AA327" s="71">
        <v>34</v>
      </c>
      <c r="AB327" s="71">
        <v>85</v>
      </c>
      <c r="AC327" s="71">
        <v>16</v>
      </c>
      <c r="AD327" s="71">
        <v>95</v>
      </c>
      <c r="AE327" s="71" t="s">
        <v>62</v>
      </c>
      <c r="AF327" s="72">
        <v>0</v>
      </c>
      <c r="AG327" s="72">
        <v>4.6097669506716645</v>
      </c>
      <c r="AH327" s="72">
        <v>0</v>
      </c>
      <c r="AI327" s="72">
        <v>0.47675899999999999</v>
      </c>
      <c r="AJ327" s="72">
        <v>5.2578590382735317</v>
      </c>
      <c r="AK327" s="72">
        <v>2.7543151101847536E-2</v>
      </c>
      <c r="AL327" s="73">
        <v>0</v>
      </c>
      <c r="AM327" s="60"/>
    </row>
    <row r="328" spans="1:39" ht="15.75" customHeight="1" thickBot="1" x14ac:dyDescent="0.4">
      <c r="A328" s="62" t="s">
        <v>725</v>
      </c>
      <c r="B328" s="63" t="s">
        <v>729</v>
      </c>
      <c r="C328" s="63" t="s">
        <v>730</v>
      </c>
      <c r="D328" s="64" t="s">
        <v>731</v>
      </c>
      <c r="E328" s="75">
        <v>99617</v>
      </c>
      <c r="F328" s="74" t="s">
        <v>62</v>
      </c>
      <c r="G328" s="66" t="str">
        <f t="shared" si="44"/>
        <v>Yes</v>
      </c>
      <c r="H328" s="67">
        <f t="shared" si="46"/>
        <v>9.5766786793418799</v>
      </c>
      <c r="I328" s="68">
        <f t="shared" si="45"/>
        <v>954</v>
      </c>
      <c r="J328" s="69" t="str">
        <f t="shared" si="43"/>
        <v>KBZ Pay</v>
      </c>
      <c r="K328" s="69" t="str">
        <f t="shared" si="41"/>
        <v>Wave Money</v>
      </c>
      <c r="L328" s="69" t="str">
        <f t="shared" si="42"/>
        <v>Mytel Wallet</v>
      </c>
      <c r="M328" s="71">
        <v>1</v>
      </c>
      <c r="N328" s="56">
        <v>2</v>
      </c>
      <c r="O328" s="71" t="s">
        <v>62</v>
      </c>
      <c r="P328" s="71">
        <v>4</v>
      </c>
      <c r="Q328" s="71" t="s">
        <v>62</v>
      </c>
      <c r="R328" s="71">
        <v>1</v>
      </c>
      <c r="S328" s="71" t="s">
        <v>62</v>
      </c>
      <c r="T328" s="71">
        <v>1</v>
      </c>
      <c r="U328" s="71" t="s">
        <v>62</v>
      </c>
      <c r="V328" s="71" t="s">
        <v>62</v>
      </c>
      <c r="W328" s="71" t="s">
        <v>62</v>
      </c>
      <c r="X328" s="71" t="s">
        <v>62</v>
      </c>
      <c r="Y328" s="71" t="s">
        <v>62</v>
      </c>
      <c r="Z328" s="71">
        <v>316</v>
      </c>
      <c r="AA328" s="71">
        <v>162</v>
      </c>
      <c r="AB328" s="71">
        <v>171</v>
      </c>
      <c r="AC328" s="71">
        <v>17</v>
      </c>
      <c r="AD328" s="71">
        <v>278</v>
      </c>
      <c r="AE328" s="71">
        <v>1</v>
      </c>
      <c r="AF328" s="72">
        <v>0</v>
      </c>
      <c r="AG328" s="72">
        <v>4.6097669506716645</v>
      </c>
      <c r="AH328" s="72">
        <v>0</v>
      </c>
      <c r="AI328" s="72">
        <v>0.47675899999999999</v>
      </c>
      <c r="AJ328" s="72">
        <v>5.2578590382735317</v>
      </c>
      <c r="AK328" s="72">
        <v>2.7543151101847536E-2</v>
      </c>
      <c r="AL328" s="73">
        <v>0</v>
      </c>
      <c r="AM328" s="60"/>
    </row>
    <row r="329" spans="1:39" ht="15.75" customHeight="1" thickBot="1" x14ac:dyDescent="0.4">
      <c r="A329" s="62" t="s">
        <v>725</v>
      </c>
      <c r="B329" s="63" t="s">
        <v>726</v>
      </c>
      <c r="C329" s="63" t="s">
        <v>732</v>
      </c>
      <c r="D329" s="64" t="s">
        <v>733</v>
      </c>
      <c r="E329" s="75">
        <v>233119</v>
      </c>
      <c r="F329" s="74" t="s">
        <v>62</v>
      </c>
      <c r="G329" s="66" t="str">
        <f t="shared" si="44"/>
        <v>Yes</v>
      </c>
      <c r="H329" s="67">
        <f t="shared" si="46"/>
        <v>2.9469927376146945</v>
      </c>
      <c r="I329" s="68">
        <f t="shared" si="45"/>
        <v>687</v>
      </c>
      <c r="J329" s="69" t="str">
        <f t="shared" si="43"/>
        <v>Wave Money</v>
      </c>
      <c r="K329" s="69" t="str">
        <f t="shared" si="41"/>
        <v>M-Pitesan</v>
      </c>
      <c r="L329" s="69" t="str">
        <f t="shared" si="42"/>
        <v>KBZ Pay</v>
      </c>
      <c r="M329" s="71" t="s">
        <v>62</v>
      </c>
      <c r="N329" s="56">
        <v>1</v>
      </c>
      <c r="O329" s="71">
        <v>1</v>
      </c>
      <c r="P329" s="71">
        <v>1</v>
      </c>
      <c r="Q329" s="71">
        <v>1</v>
      </c>
      <c r="R329" s="71" t="s">
        <v>62</v>
      </c>
      <c r="S329" s="71" t="s">
        <v>62</v>
      </c>
      <c r="T329" s="71">
        <v>1</v>
      </c>
      <c r="U329" s="71" t="s">
        <v>62</v>
      </c>
      <c r="V329" s="71" t="s">
        <v>62</v>
      </c>
      <c r="W329" s="71" t="s">
        <v>62</v>
      </c>
      <c r="X329" s="71" t="s">
        <v>62</v>
      </c>
      <c r="Y329" s="71" t="s">
        <v>62</v>
      </c>
      <c r="Z329" s="71">
        <v>143</v>
      </c>
      <c r="AA329" s="71">
        <v>205</v>
      </c>
      <c r="AB329" s="71">
        <v>116</v>
      </c>
      <c r="AC329" s="71">
        <v>7</v>
      </c>
      <c r="AD329" s="71">
        <v>210</v>
      </c>
      <c r="AE329" s="71">
        <v>1</v>
      </c>
      <c r="AF329" s="72">
        <v>0</v>
      </c>
      <c r="AG329" s="72">
        <v>5.4506811038495826</v>
      </c>
      <c r="AH329" s="72">
        <v>0</v>
      </c>
      <c r="AI329" s="72">
        <v>0.40148501000000003</v>
      </c>
      <c r="AJ329" s="72">
        <v>4.0391540110393906</v>
      </c>
      <c r="AK329" s="72">
        <v>0.18618339133848161</v>
      </c>
      <c r="AL329" s="73">
        <v>0</v>
      </c>
      <c r="AM329" s="60"/>
    </row>
    <row r="330" spans="1:39" ht="15.75" customHeight="1" thickBot="1" x14ac:dyDescent="0.4">
      <c r="A330" s="62" t="s">
        <v>725</v>
      </c>
      <c r="B330" s="63" t="s">
        <v>729</v>
      </c>
      <c r="C330" s="63" t="s">
        <v>734</v>
      </c>
      <c r="D330" s="64" t="s">
        <v>735</v>
      </c>
      <c r="E330" s="75">
        <v>30810</v>
      </c>
      <c r="F330" s="74" t="s">
        <v>62</v>
      </c>
      <c r="G330" s="66" t="str">
        <f t="shared" si="44"/>
        <v>Yes</v>
      </c>
      <c r="H330" s="67">
        <f t="shared" si="46"/>
        <v>9.4125283998701708</v>
      </c>
      <c r="I330" s="68">
        <f t="shared" si="45"/>
        <v>290</v>
      </c>
      <c r="J330" s="69" t="str">
        <f t="shared" si="43"/>
        <v>Wave Money</v>
      </c>
      <c r="K330" s="69" t="str">
        <f t="shared" si="41"/>
        <v>Mytel Wallet</v>
      </c>
      <c r="L330" s="69" t="str">
        <f t="shared" si="42"/>
        <v>M-Pitesan</v>
      </c>
      <c r="M330" s="71" t="s">
        <v>62</v>
      </c>
      <c r="N330" s="56">
        <v>1</v>
      </c>
      <c r="O330" s="71">
        <v>2</v>
      </c>
      <c r="P330" s="71" t="s">
        <v>62</v>
      </c>
      <c r="Q330" s="71" t="s">
        <v>62</v>
      </c>
      <c r="R330" s="71" t="s">
        <v>62</v>
      </c>
      <c r="S330" s="71" t="s">
        <v>62</v>
      </c>
      <c r="T330" s="71" t="s">
        <v>62</v>
      </c>
      <c r="U330" s="71" t="s">
        <v>62</v>
      </c>
      <c r="V330" s="71" t="s">
        <v>62</v>
      </c>
      <c r="W330" s="71" t="s">
        <v>62</v>
      </c>
      <c r="X330" s="71" t="s">
        <v>62</v>
      </c>
      <c r="Y330" s="71" t="s">
        <v>62</v>
      </c>
      <c r="Z330" s="71" t="s">
        <v>62</v>
      </c>
      <c r="AA330" s="71">
        <v>24</v>
      </c>
      <c r="AB330" s="71">
        <v>35</v>
      </c>
      <c r="AC330" s="71" t="s">
        <v>62</v>
      </c>
      <c r="AD330" s="71">
        <v>228</v>
      </c>
      <c r="AE330" s="71" t="s">
        <v>62</v>
      </c>
      <c r="AF330" s="72">
        <v>0</v>
      </c>
      <c r="AG330" s="72">
        <v>4.6097669506716645</v>
      </c>
      <c r="AH330" s="72">
        <v>0</v>
      </c>
      <c r="AI330" s="72">
        <v>0.47675899999999999</v>
      </c>
      <c r="AJ330" s="72">
        <v>5.2578590382735317</v>
      </c>
      <c r="AK330" s="72">
        <v>2.7543151101847536E-2</v>
      </c>
      <c r="AL330" s="73">
        <v>0</v>
      </c>
      <c r="AM330" s="60"/>
    </row>
    <row r="331" spans="1:39" ht="15.75" customHeight="1" thickBot="1" x14ac:dyDescent="0.4">
      <c r="A331" s="62" t="s">
        <v>725</v>
      </c>
      <c r="B331" s="63" t="s">
        <v>726</v>
      </c>
      <c r="C331" s="63" t="s">
        <v>736</v>
      </c>
      <c r="D331" s="64" t="s">
        <v>737</v>
      </c>
      <c r="E331" s="75">
        <v>111409</v>
      </c>
      <c r="F331" s="74" t="s">
        <v>62</v>
      </c>
      <c r="G331" s="66" t="str">
        <f t="shared" si="44"/>
        <v>Yes</v>
      </c>
      <c r="H331" s="67">
        <f t="shared" si="46"/>
        <v>4.5956789846421744</v>
      </c>
      <c r="I331" s="68">
        <f t="shared" si="45"/>
        <v>512</v>
      </c>
      <c r="J331" s="69" t="str">
        <f t="shared" si="43"/>
        <v>Wave Money</v>
      </c>
      <c r="K331" s="69" t="str">
        <f t="shared" si="41"/>
        <v>Mytel Wallet</v>
      </c>
      <c r="L331" s="69" t="str">
        <f t="shared" si="42"/>
        <v>KBZ Pay</v>
      </c>
      <c r="M331" s="71" t="s">
        <v>62</v>
      </c>
      <c r="N331" s="56" t="s">
        <v>62</v>
      </c>
      <c r="O331" s="71" t="s">
        <v>62</v>
      </c>
      <c r="P331" s="71">
        <v>1</v>
      </c>
      <c r="Q331" s="71">
        <v>1</v>
      </c>
      <c r="R331" s="71" t="s">
        <v>62</v>
      </c>
      <c r="S331" s="71" t="s">
        <v>62</v>
      </c>
      <c r="T331" s="71" t="s">
        <v>62</v>
      </c>
      <c r="U331" s="71" t="s">
        <v>62</v>
      </c>
      <c r="V331" s="71" t="s">
        <v>62</v>
      </c>
      <c r="W331" s="71" t="s">
        <v>62</v>
      </c>
      <c r="X331" s="71" t="s">
        <v>62</v>
      </c>
      <c r="Y331" s="71" t="s">
        <v>62</v>
      </c>
      <c r="Z331" s="71">
        <v>117</v>
      </c>
      <c r="AA331" s="71">
        <v>73</v>
      </c>
      <c r="AB331" s="71">
        <v>138</v>
      </c>
      <c r="AC331" s="71">
        <v>14</v>
      </c>
      <c r="AD331" s="71">
        <v>168</v>
      </c>
      <c r="AE331" s="71" t="s">
        <v>62</v>
      </c>
      <c r="AF331" s="72">
        <v>0</v>
      </c>
      <c r="AG331" s="72">
        <v>4.6097669506716645</v>
      </c>
      <c r="AH331" s="72">
        <v>0</v>
      </c>
      <c r="AI331" s="72">
        <v>0.47675899999999999</v>
      </c>
      <c r="AJ331" s="72">
        <v>5.2578590382735317</v>
      </c>
      <c r="AK331" s="72">
        <v>2.7543151101847536E-2</v>
      </c>
      <c r="AL331" s="73">
        <v>0</v>
      </c>
      <c r="AM331" s="60"/>
    </row>
    <row r="332" spans="1:39" ht="15.75" customHeight="1" thickBot="1" x14ac:dyDescent="0.4">
      <c r="A332" s="62" t="s">
        <v>725</v>
      </c>
      <c r="B332" s="63" t="s">
        <v>729</v>
      </c>
      <c r="C332" s="63" t="s">
        <v>738</v>
      </c>
      <c r="D332" s="64" t="s">
        <v>739</v>
      </c>
      <c r="E332" s="75">
        <v>176554</v>
      </c>
      <c r="F332" s="74" t="s">
        <v>62</v>
      </c>
      <c r="G332" s="66" t="str">
        <f t="shared" si="44"/>
        <v>Yes</v>
      </c>
      <c r="H332" s="67">
        <f t="shared" si="46"/>
        <v>6.2983563102506883</v>
      </c>
      <c r="I332" s="68">
        <f t="shared" si="45"/>
        <v>1112</v>
      </c>
      <c r="J332" s="69" t="str">
        <f t="shared" si="43"/>
        <v>Wave Money</v>
      </c>
      <c r="K332" s="69" t="str">
        <f t="shared" si="41"/>
        <v>KBZ Pay</v>
      </c>
      <c r="L332" s="69" t="str">
        <f t="shared" si="42"/>
        <v>Mytel Wallet</v>
      </c>
      <c r="M332" s="71" t="s">
        <v>62</v>
      </c>
      <c r="N332" s="56">
        <v>2</v>
      </c>
      <c r="O332" s="71">
        <v>4</v>
      </c>
      <c r="P332" s="71">
        <v>2</v>
      </c>
      <c r="Q332" s="71">
        <v>1</v>
      </c>
      <c r="R332" s="71">
        <v>1</v>
      </c>
      <c r="S332" s="71" t="s">
        <v>62</v>
      </c>
      <c r="T332" s="71" t="s">
        <v>62</v>
      </c>
      <c r="U332" s="71" t="s">
        <v>62</v>
      </c>
      <c r="V332" s="71" t="s">
        <v>62</v>
      </c>
      <c r="W332" s="71" t="s">
        <v>62</v>
      </c>
      <c r="X332" s="71" t="s">
        <v>62</v>
      </c>
      <c r="Y332" s="71" t="s">
        <v>62</v>
      </c>
      <c r="Z332" s="71">
        <v>250</v>
      </c>
      <c r="AA332" s="71">
        <v>184</v>
      </c>
      <c r="AB332" s="71">
        <v>238</v>
      </c>
      <c r="AC332" s="71">
        <v>49</v>
      </c>
      <c r="AD332" s="71">
        <v>380</v>
      </c>
      <c r="AE332" s="71">
        <v>1</v>
      </c>
      <c r="AF332" s="72">
        <v>0</v>
      </c>
      <c r="AG332" s="72">
        <v>4.6097669506716645</v>
      </c>
      <c r="AH332" s="72">
        <v>0</v>
      </c>
      <c r="AI332" s="72">
        <v>0.47675899999999999</v>
      </c>
      <c r="AJ332" s="72">
        <v>5.2578590382735317</v>
      </c>
      <c r="AK332" s="72">
        <v>2.7543151101847536E-2</v>
      </c>
      <c r="AL332" s="73">
        <v>0</v>
      </c>
      <c r="AM332" s="60"/>
    </row>
    <row r="333" spans="1:39" ht="15.75" customHeight="1" thickBot="1" x14ac:dyDescent="0.4">
      <c r="A333" s="62" t="s">
        <v>725</v>
      </c>
      <c r="B333" s="63" t="s">
        <v>729</v>
      </c>
      <c r="C333" s="63" t="s">
        <v>740</v>
      </c>
      <c r="D333" s="64" t="s">
        <v>741</v>
      </c>
      <c r="E333" s="75">
        <v>296598</v>
      </c>
      <c r="F333" s="74" t="s">
        <v>62</v>
      </c>
      <c r="G333" s="66" t="str">
        <f t="shared" si="44"/>
        <v>Yes</v>
      </c>
      <c r="H333" s="67">
        <f t="shared" si="46"/>
        <v>2.9905798420758063</v>
      </c>
      <c r="I333" s="68">
        <f t="shared" si="45"/>
        <v>887</v>
      </c>
      <c r="J333" s="69" t="str">
        <f t="shared" si="43"/>
        <v>Wave Money</v>
      </c>
      <c r="K333" s="69" t="str">
        <f t="shared" si="41"/>
        <v>Mytel Wallet</v>
      </c>
      <c r="L333" s="69" t="str">
        <f t="shared" si="42"/>
        <v>M-Pitesan</v>
      </c>
      <c r="M333" s="71" t="s">
        <v>62</v>
      </c>
      <c r="N333" s="56" t="s">
        <v>62</v>
      </c>
      <c r="O333" s="71">
        <v>1</v>
      </c>
      <c r="P333" s="71">
        <v>1</v>
      </c>
      <c r="Q333" s="71">
        <v>1</v>
      </c>
      <c r="R333" s="71" t="s">
        <v>62</v>
      </c>
      <c r="S333" s="71" t="s">
        <v>62</v>
      </c>
      <c r="T333" s="71" t="s">
        <v>62</v>
      </c>
      <c r="U333" s="71" t="s">
        <v>62</v>
      </c>
      <c r="V333" s="71" t="s">
        <v>62</v>
      </c>
      <c r="W333" s="71" t="s">
        <v>62</v>
      </c>
      <c r="X333" s="71" t="s">
        <v>62</v>
      </c>
      <c r="Y333" s="71" t="s">
        <v>62</v>
      </c>
      <c r="Z333" s="71">
        <v>87</v>
      </c>
      <c r="AA333" s="71">
        <v>226</v>
      </c>
      <c r="AB333" s="71">
        <v>231</v>
      </c>
      <c r="AC333" s="71">
        <v>44</v>
      </c>
      <c r="AD333" s="71">
        <v>295</v>
      </c>
      <c r="AE333" s="71">
        <v>1</v>
      </c>
      <c r="AF333" s="72">
        <v>0</v>
      </c>
      <c r="AG333" s="72">
        <v>4.1145830718132084</v>
      </c>
      <c r="AH333" s="72">
        <v>0</v>
      </c>
      <c r="AI333" s="72">
        <v>0.63122601999999994</v>
      </c>
      <c r="AJ333" s="72">
        <v>4.6601652872488355</v>
      </c>
      <c r="AK333" s="72">
        <v>0</v>
      </c>
      <c r="AL333" s="73">
        <v>0</v>
      </c>
      <c r="AM333" s="60"/>
    </row>
    <row r="334" spans="1:39" ht="15.75" customHeight="1" thickBot="1" x14ac:dyDescent="0.4">
      <c r="A334" s="80" t="s">
        <v>725</v>
      </c>
      <c r="B334" s="81" t="s">
        <v>726</v>
      </c>
      <c r="C334" s="81" t="s">
        <v>742</v>
      </c>
      <c r="D334" s="82" t="s">
        <v>743</v>
      </c>
      <c r="E334" s="83">
        <v>62136</v>
      </c>
      <c r="F334" s="84" t="s">
        <v>62</v>
      </c>
      <c r="G334" s="85" t="str">
        <f t="shared" si="44"/>
        <v>Yes</v>
      </c>
      <c r="H334" s="86">
        <f t="shared" si="46"/>
        <v>7.9663962920046343</v>
      </c>
      <c r="I334" s="87">
        <f t="shared" si="45"/>
        <v>495</v>
      </c>
      <c r="J334" s="88" t="str">
        <f t="shared" si="43"/>
        <v>Wave Money</v>
      </c>
      <c r="K334" s="88" t="str">
        <f t="shared" si="41"/>
        <v>KBZ Pay</v>
      </c>
      <c r="L334" s="88" t="str">
        <f t="shared" si="42"/>
        <v>Mytel Wallet</v>
      </c>
      <c r="M334" s="89" t="s">
        <v>62</v>
      </c>
      <c r="N334" s="89">
        <v>2</v>
      </c>
      <c r="O334" s="89">
        <v>2</v>
      </c>
      <c r="P334" s="89">
        <v>1</v>
      </c>
      <c r="Q334" s="89">
        <v>1</v>
      </c>
      <c r="R334" s="89" t="s">
        <v>62</v>
      </c>
      <c r="S334" s="89" t="s">
        <v>62</v>
      </c>
      <c r="T334" s="89" t="s">
        <v>62</v>
      </c>
      <c r="U334" s="89" t="s">
        <v>62</v>
      </c>
      <c r="V334" s="89" t="s">
        <v>62</v>
      </c>
      <c r="W334" s="89" t="s">
        <v>62</v>
      </c>
      <c r="X334" s="89" t="s">
        <v>62</v>
      </c>
      <c r="Y334" s="89" t="s">
        <v>62</v>
      </c>
      <c r="Z334" s="89">
        <v>157</v>
      </c>
      <c r="AA334" s="89">
        <v>52</v>
      </c>
      <c r="AB334" s="89">
        <v>107</v>
      </c>
      <c r="AC334" s="89">
        <v>2</v>
      </c>
      <c r="AD334" s="89">
        <v>171</v>
      </c>
      <c r="AE334" s="89" t="s">
        <v>62</v>
      </c>
      <c r="AF334" s="90">
        <v>0</v>
      </c>
      <c r="AG334" s="90">
        <v>4.1145830718132084</v>
      </c>
      <c r="AH334" s="90">
        <v>0</v>
      </c>
      <c r="AI334" s="90">
        <v>0.63122601999999994</v>
      </c>
      <c r="AJ334" s="90">
        <v>4.6601652872488355</v>
      </c>
      <c r="AK334" s="90">
        <v>0</v>
      </c>
      <c r="AL334" s="91">
        <v>0</v>
      </c>
      <c r="AM334" s="60"/>
    </row>
    <row r="335" spans="1:39" s="92" customFormat="1" ht="15.75" customHeight="1" x14ac:dyDescent="0.35">
      <c r="D335" s="93"/>
      <c r="H335" s="94"/>
      <c r="I335" s="95"/>
      <c r="J335" s="96"/>
      <c r="K335" s="96"/>
      <c r="L335" s="96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8"/>
      <c r="AG335" s="98"/>
      <c r="AH335" s="98"/>
      <c r="AI335" s="98"/>
      <c r="AJ335" s="98"/>
      <c r="AK335" s="98"/>
      <c r="AL335" s="98"/>
    </row>
    <row r="336" spans="1:39" ht="15.75" customHeight="1" x14ac:dyDescent="0.35">
      <c r="D336" s="99"/>
      <c r="H336" s="100"/>
      <c r="I336" s="101"/>
      <c r="J336" s="102"/>
      <c r="K336" s="102"/>
      <c r="L336" s="102"/>
      <c r="M336" s="102"/>
      <c r="N336" s="102"/>
      <c r="O336" s="103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  <c r="AA336" s="102"/>
      <c r="AB336" s="102"/>
      <c r="AC336" s="102"/>
      <c r="AD336" s="102"/>
      <c r="AF336" s="105"/>
      <c r="AG336" s="105"/>
      <c r="AH336" s="105"/>
      <c r="AI336" s="105"/>
      <c r="AJ336" s="105"/>
      <c r="AK336" s="105"/>
      <c r="AL336" s="105"/>
    </row>
    <row r="337" spans="3:38" ht="15.75" customHeight="1" x14ac:dyDescent="0.35">
      <c r="C337" s="106"/>
      <c r="D337" s="106"/>
      <c r="E337" s="106"/>
      <c r="F337" s="106"/>
      <c r="G337" s="106"/>
      <c r="H337" s="107"/>
      <c r="I337" s="108"/>
      <c r="J337" s="109"/>
      <c r="K337" s="109"/>
      <c r="L337" s="109"/>
      <c r="M337" s="109"/>
      <c r="N337" s="109"/>
      <c r="O337" s="103"/>
      <c r="P337" s="109"/>
      <c r="Q337" s="109"/>
      <c r="R337" s="109"/>
      <c r="S337" s="109"/>
      <c r="T337" s="109"/>
      <c r="U337" s="109"/>
      <c r="V337" s="109"/>
      <c r="W337" s="109"/>
      <c r="X337" s="109"/>
      <c r="Y337" s="109"/>
      <c r="Z337" s="109"/>
      <c r="AA337" s="109"/>
      <c r="AB337" s="109"/>
      <c r="AC337" s="109"/>
      <c r="AD337" s="109"/>
      <c r="AE337" s="110"/>
    </row>
    <row r="338" spans="3:38" ht="15.75" customHeight="1" x14ac:dyDescent="0.35">
      <c r="C338" s="10"/>
      <c r="D338" s="10"/>
      <c r="E338" s="10"/>
      <c r="F338" s="10"/>
      <c r="G338" s="10"/>
      <c r="H338" s="111"/>
      <c r="I338" s="108"/>
      <c r="J338" s="109"/>
      <c r="K338" s="109"/>
      <c r="L338" s="109"/>
      <c r="M338" s="109"/>
      <c r="N338" s="109"/>
      <c r="O338" s="103"/>
      <c r="P338" s="109"/>
      <c r="Q338" s="109"/>
      <c r="R338" s="109"/>
      <c r="S338" s="109"/>
      <c r="T338" s="109"/>
      <c r="U338" s="109"/>
      <c r="V338" s="109"/>
      <c r="W338" s="109"/>
      <c r="X338" s="109"/>
      <c r="Y338" s="109"/>
      <c r="Z338" s="109"/>
      <c r="AA338" s="109"/>
      <c r="AB338" s="109"/>
      <c r="AC338" s="109"/>
      <c r="AD338" s="109"/>
      <c r="AE338" s="109"/>
      <c r="AF338" s="10"/>
      <c r="AG338" s="10"/>
      <c r="AH338" s="10"/>
      <c r="AI338" s="10"/>
      <c r="AJ338" s="10"/>
      <c r="AK338" s="10"/>
      <c r="AL338" s="10"/>
    </row>
    <row r="339" spans="3:38" ht="15.75" customHeight="1" x14ac:dyDescent="0.35">
      <c r="D339" s="99"/>
      <c r="I339" s="108"/>
      <c r="J339" s="109"/>
      <c r="K339" s="109"/>
      <c r="L339" s="109"/>
      <c r="M339" s="109"/>
      <c r="N339" s="109"/>
      <c r="O339" s="103"/>
      <c r="P339" s="109"/>
      <c r="Q339" s="109"/>
      <c r="R339" s="109"/>
      <c r="S339" s="109"/>
      <c r="T339" s="109"/>
      <c r="U339" s="109"/>
      <c r="V339" s="109"/>
      <c r="W339" s="109"/>
      <c r="X339" s="109"/>
      <c r="Y339" s="109"/>
      <c r="Z339" s="109"/>
      <c r="AA339" s="109"/>
      <c r="AB339" s="109"/>
      <c r="AC339" s="109"/>
      <c r="AD339" s="109"/>
      <c r="AE339" s="109"/>
    </row>
    <row r="340" spans="3:38" ht="15.75" customHeight="1" x14ac:dyDescent="0.35">
      <c r="D340" s="99"/>
      <c r="I340" s="108"/>
      <c r="J340" s="109"/>
      <c r="K340" s="109"/>
      <c r="L340" s="109"/>
      <c r="M340" s="109"/>
      <c r="N340" s="109"/>
      <c r="O340" s="103"/>
      <c r="P340" s="109"/>
      <c r="Q340" s="109"/>
      <c r="R340" s="109"/>
      <c r="S340" s="109"/>
      <c r="T340" s="109"/>
      <c r="U340" s="109"/>
      <c r="V340" s="109"/>
      <c r="W340" s="109"/>
      <c r="X340" s="109"/>
      <c r="Y340" s="109"/>
      <c r="Z340" s="109"/>
      <c r="AA340" s="109"/>
      <c r="AB340" s="109"/>
      <c r="AC340" s="109"/>
      <c r="AD340" s="109"/>
      <c r="AE340" s="109"/>
    </row>
    <row r="341" spans="3:38" ht="15.75" customHeight="1" x14ac:dyDescent="0.35">
      <c r="D341" s="99"/>
      <c r="I341" s="108"/>
      <c r="J341" s="109"/>
      <c r="K341" s="109"/>
      <c r="L341" s="109"/>
      <c r="M341" s="109"/>
      <c r="N341" s="109"/>
      <c r="O341" s="103"/>
      <c r="P341" s="109"/>
      <c r="Q341" s="109"/>
      <c r="R341" s="109"/>
      <c r="S341" s="109"/>
      <c r="T341" s="109"/>
      <c r="U341" s="109"/>
      <c r="V341" s="109"/>
      <c r="W341" s="109"/>
      <c r="X341" s="109"/>
      <c r="Y341" s="109"/>
      <c r="Z341" s="109"/>
      <c r="AA341" s="109"/>
      <c r="AB341" s="109"/>
      <c r="AC341" s="109"/>
      <c r="AD341" s="109"/>
      <c r="AE341" s="109"/>
    </row>
    <row r="342" spans="3:38" ht="15.75" customHeight="1" x14ac:dyDescent="0.35">
      <c r="D342" s="99"/>
      <c r="I342" s="108"/>
      <c r="J342" s="109"/>
      <c r="K342" s="109"/>
      <c r="L342" s="109"/>
      <c r="M342" s="109"/>
      <c r="N342" s="109"/>
      <c r="O342" s="109"/>
      <c r="P342" s="109"/>
      <c r="Q342" s="109"/>
      <c r="R342" s="109"/>
      <c r="S342" s="109"/>
      <c r="T342" s="109"/>
      <c r="U342" s="109"/>
      <c r="V342" s="109"/>
      <c r="W342" s="109"/>
      <c r="X342" s="109"/>
      <c r="Y342" s="109"/>
      <c r="Z342" s="109"/>
      <c r="AA342" s="109"/>
      <c r="AB342" s="109"/>
      <c r="AC342" s="109"/>
      <c r="AD342" s="109"/>
      <c r="AE342" s="109"/>
    </row>
    <row r="343" spans="3:38" ht="15.75" customHeight="1" x14ac:dyDescent="0.35">
      <c r="D343" s="99"/>
      <c r="I343" s="108"/>
      <c r="J343" s="109"/>
      <c r="K343" s="109"/>
      <c r="L343" s="109"/>
      <c r="M343" s="109"/>
      <c r="N343" s="109"/>
      <c r="O343" s="109"/>
      <c r="P343" s="109"/>
      <c r="Q343" s="109"/>
      <c r="R343" s="109"/>
      <c r="S343" s="109"/>
      <c r="T343" s="109"/>
      <c r="U343" s="109"/>
      <c r="V343" s="109"/>
      <c r="W343" s="109"/>
      <c r="X343" s="109"/>
      <c r="Y343" s="109"/>
      <c r="Z343" s="109"/>
      <c r="AA343" s="109"/>
      <c r="AB343" s="109"/>
      <c r="AC343" s="109"/>
      <c r="AD343" s="109"/>
      <c r="AE343" s="109"/>
    </row>
    <row r="344" spans="3:38" ht="15.75" customHeight="1" x14ac:dyDescent="0.35">
      <c r="D344" s="99"/>
      <c r="I344" s="108"/>
      <c r="J344" s="109"/>
      <c r="K344" s="109"/>
      <c r="L344" s="109"/>
      <c r="M344" s="109"/>
      <c r="N344" s="109"/>
      <c r="O344" s="109"/>
      <c r="P344" s="109"/>
      <c r="Q344" s="109"/>
      <c r="R344" s="109"/>
      <c r="S344" s="109"/>
      <c r="T344" s="109"/>
      <c r="U344" s="109"/>
      <c r="V344" s="109"/>
      <c r="W344" s="109"/>
      <c r="X344" s="109"/>
      <c r="Y344" s="109"/>
      <c r="Z344" s="109"/>
      <c r="AA344" s="109"/>
      <c r="AB344" s="109"/>
      <c r="AC344" s="109"/>
      <c r="AD344" s="109"/>
      <c r="AE344" s="109"/>
    </row>
    <row r="345" spans="3:38" ht="15.75" customHeight="1" x14ac:dyDescent="0.35">
      <c r="D345" s="99"/>
      <c r="I345" s="108"/>
      <c r="J345" s="109"/>
      <c r="K345" s="109"/>
      <c r="L345" s="109"/>
      <c r="M345" s="109"/>
      <c r="N345" s="109"/>
      <c r="O345" s="109"/>
      <c r="P345" s="109"/>
      <c r="Q345" s="109"/>
      <c r="R345" s="109"/>
      <c r="S345" s="109"/>
      <c r="T345" s="109"/>
      <c r="U345" s="109"/>
      <c r="V345" s="109"/>
      <c r="W345" s="109"/>
      <c r="X345" s="109"/>
      <c r="Y345" s="109"/>
      <c r="Z345" s="109"/>
      <c r="AA345" s="109"/>
      <c r="AB345" s="109"/>
      <c r="AC345" s="109"/>
      <c r="AD345" s="109"/>
      <c r="AE345" s="109"/>
    </row>
    <row r="346" spans="3:38" ht="15.75" customHeight="1" x14ac:dyDescent="0.35">
      <c r="D346" s="99"/>
      <c r="I346" s="108"/>
      <c r="J346" s="109"/>
      <c r="K346" s="109"/>
      <c r="L346" s="109"/>
      <c r="M346" s="109"/>
      <c r="N346" s="109"/>
      <c r="O346" s="109"/>
      <c r="P346" s="109"/>
      <c r="Q346" s="109"/>
      <c r="R346" s="109"/>
      <c r="S346" s="109"/>
      <c r="T346" s="109"/>
      <c r="U346" s="109"/>
      <c r="V346" s="109"/>
      <c r="W346" s="109"/>
      <c r="X346" s="109"/>
      <c r="Y346" s="109"/>
      <c r="Z346" s="109"/>
      <c r="AA346" s="109"/>
      <c r="AB346" s="109"/>
      <c r="AC346" s="109"/>
      <c r="AD346" s="109"/>
      <c r="AE346" s="109"/>
    </row>
    <row r="347" spans="3:38" ht="15.75" customHeight="1" x14ac:dyDescent="0.35">
      <c r="D347" s="99"/>
      <c r="I347" s="108"/>
      <c r="J347" s="109"/>
      <c r="K347" s="109"/>
      <c r="L347" s="109"/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  <c r="AA347" s="109"/>
      <c r="AB347" s="109"/>
      <c r="AC347" s="109"/>
      <c r="AD347" s="109"/>
      <c r="AE347" s="109"/>
    </row>
    <row r="348" spans="3:38" ht="15.75" customHeight="1" x14ac:dyDescent="0.35">
      <c r="D348" s="99"/>
      <c r="I348" s="108"/>
      <c r="J348" s="109"/>
      <c r="K348" s="109"/>
      <c r="L348" s="109"/>
      <c r="M348" s="109"/>
      <c r="N348" s="109"/>
      <c r="O348" s="109"/>
      <c r="P348" s="109"/>
      <c r="Q348" s="109"/>
      <c r="R348" s="109"/>
      <c r="S348" s="109"/>
      <c r="T348" s="109"/>
      <c r="U348" s="109"/>
      <c r="V348" s="109"/>
      <c r="W348" s="109"/>
      <c r="X348" s="109"/>
      <c r="Y348" s="109"/>
      <c r="Z348" s="109"/>
      <c r="AA348" s="109"/>
      <c r="AB348" s="109"/>
      <c r="AC348" s="109"/>
      <c r="AD348" s="109"/>
      <c r="AE348" s="109"/>
    </row>
    <row r="349" spans="3:38" ht="15.75" customHeight="1" x14ac:dyDescent="0.35">
      <c r="D349" s="99"/>
      <c r="I349" s="108"/>
      <c r="J349" s="109"/>
      <c r="K349" s="109"/>
      <c r="L349" s="109"/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  <c r="W349" s="109"/>
      <c r="X349" s="109"/>
      <c r="Y349" s="109"/>
      <c r="Z349" s="109"/>
      <c r="AA349" s="109"/>
      <c r="AB349" s="109"/>
      <c r="AC349" s="109"/>
      <c r="AD349" s="109"/>
      <c r="AE349" s="109"/>
    </row>
    <row r="350" spans="3:38" ht="15.75" customHeight="1" x14ac:dyDescent="0.35">
      <c r="D350" s="99"/>
      <c r="I350" s="108"/>
      <c r="J350" s="109"/>
      <c r="K350" s="109"/>
      <c r="L350" s="109"/>
      <c r="M350" s="109"/>
      <c r="N350" s="109"/>
      <c r="O350" s="109"/>
      <c r="P350" s="109"/>
      <c r="Q350" s="109"/>
      <c r="R350" s="109"/>
      <c r="S350" s="109"/>
      <c r="T350" s="109"/>
      <c r="U350" s="109"/>
      <c r="V350" s="109"/>
      <c r="W350" s="109"/>
      <c r="X350" s="109"/>
      <c r="Y350" s="109"/>
      <c r="Z350" s="109"/>
      <c r="AA350" s="109"/>
      <c r="AB350" s="109"/>
      <c r="AC350" s="109"/>
      <c r="AD350" s="109"/>
      <c r="AE350" s="109"/>
    </row>
    <row r="351" spans="3:38" ht="15.75" customHeight="1" x14ac:dyDescent="0.35">
      <c r="D351" s="99"/>
      <c r="I351" s="108"/>
      <c r="J351" s="109"/>
      <c r="K351" s="109"/>
      <c r="L351" s="109"/>
      <c r="M351" s="109"/>
      <c r="N351" s="109"/>
      <c r="O351" s="109"/>
      <c r="P351" s="109"/>
      <c r="Q351" s="109"/>
      <c r="R351" s="109"/>
      <c r="S351" s="109"/>
      <c r="T351" s="109"/>
      <c r="U351" s="109"/>
      <c r="V351" s="109"/>
      <c r="W351" s="109"/>
      <c r="X351" s="109"/>
      <c r="Y351" s="109"/>
      <c r="Z351" s="109"/>
      <c r="AA351" s="109"/>
      <c r="AB351" s="109"/>
      <c r="AC351" s="109"/>
      <c r="AD351" s="109"/>
      <c r="AE351" s="109"/>
    </row>
    <row r="352" spans="3:38" ht="15.75" customHeight="1" x14ac:dyDescent="0.35">
      <c r="D352" s="99"/>
      <c r="I352" s="108"/>
      <c r="J352" s="109"/>
      <c r="K352" s="109"/>
      <c r="L352" s="109"/>
      <c r="M352" s="109"/>
      <c r="N352" s="109"/>
      <c r="O352" s="109"/>
      <c r="P352" s="109"/>
      <c r="Q352" s="109"/>
      <c r="R352" s="109"/>
      <c r="S352" s="109"/>
      <c r="T352" s="109"/>
      <c r="U352" s="109"/>
      <c r="V352" s="109"/>
      <c r="W352" s="109"/>
      <c r="X352" s="109"/>
      <c r="Y352" s="109"/>
      <c r="Z352" s="109"/>
      <c r="AA352" s="109"/>
      <c r="AB352" s="109"/>
      <c r="AC352" s="109"/>
      <c r="AD352" s="109"/>
      <c r="AE352" s="109"/>
    </row>
    <row r="353" spans="4:31" ht="15.75" customHeight="1" x14ac:dyDescent="0.35">
      <c r="D353" s="99"/>
      <c r="I353" s="108"/>
      <c r="J353" s="109"/>
      <c r="K353" s="109"/>
      <c r="L353" s="109"/>
      <c r="M353" s="109"/>
      <c r="N353" s="109"/>
      <c r="O353" s="109"/>
      <c r="P353" s="109"/>
      <c r="Q353" s="109"/>
      <c r="R353" s="109"/>
      <c r="S353" s="109"/>
      <c r="T353" s="109"/>
      <c r="U353" s="109"/>
      <c r="V353" s="109"/>
      <c r="W353" s="109"/>
      <c r="X353" s="109"/>
      <c r="Y353" s="109"/>
      <c r="Z353" s="109"/>
      <c r="AA353" s="109"/>
      <c r="AB353" s="109"/>
      <c r="AC353" s="109"/>
      <c r="AD353" s="109"/>
      <c r="AE353" s="109"/>
    </row>
    <row r="354" spans="4:31" ht="15.75" customHeight="1" x14ac:dyDescent="0.35">
      <c r="D354" s="99"/>
      <c r="I354" s="108"/>
      <c r="J354" s="109"/>
      <c r="K354" s="109"/>
      <c r="L354" s="109"/>
      <c r="M354" s="109"/>
      <c r="N354" s="109"/>
      <c r="O354" s="109"/>
      <c r="P354" s="109"/>
      <c r="Q354" s="109"/>
      <c r="R354" s="109"/>
      <c r="S354" s="109"/>
      <c r="T354" s="109"/>
      <c r="U354" s="109"/>
      <c r="V354" s="109"/>
      <c r="W354" s="109"/>
      <c r="X354" s="109"/>
      <c r="Y354" s="109"/>
      <c r="Z354" s="109"/>
      <c r="AA354" s="109"/>
      <c r="AB354" s="109"/>
      <c r="AC354" s="109"/>
      <c r="AD354" s="109"/>
      <c r="AE354" s="109"/>
    </row>
    <row r="355" spans="4:31" ht="15.75" customHeight="1" x14ac:dyDescent="0.35">
      <c r="D355" s="99"/>
      <c r="I355" s="108"/>
      <c r="J355" s="109"/>
      <c r="K355" s="109"/>
      <c r="L355" s="109"/>
      <c r="M355" s="109"/>
      <c r="N355" s="109"/>
      <c r="O355" s="109"/>
      <c r="P355" s="109"/>
      <c r="Q355" s="109"/>
      <c r="R355" s="109"/>
      <c r="S355" s="109"/>
      <c r="T355" s="109"/>
      <c r="U355" s="109"/>
      <c r="V355" s="109"/>
      <c r="W355" s="109"/>
      <c r="X355" s="109"/>
      <c r="Y355" s="109"/>
      <c r="Z355" s="109"/>
      <c r="AA355" s="109"/>
      <c r="AB355" s="109"/>
      <c r="AC355" s="109"/>
      <c r="AD355" s="109"/>
      <c r="AE355" s="109"/>
    </row>
    <row r="356" spans="4:31" ht="15.75" customHeight="1" x14ac:dyDescent="0.35">
      <c r="D356" s="99"/>
      <c r="I356" s="108"/>
      <c r="J356" s="109"/>
      <c r="K356" s="109"/>
      <c r="L356" s="109"/>
      <c r="M356" s="109"/>
      <c r="N356" s="109"/>
      <c r="O356" s="109"/>
      <c r="P356" s="109"/>
      <c r="Q356" s="109"/>
      <c r="R356" s="109"/>
      <c r="S356" s="109"/>
      <c r="T356" s="109"/>
      <c r="U356" s="109"/>
      <c r="V356" s="109"/>
      <c r="W356" s="109"/>
      <c r="X356" s="109"/>
      <c r="Y356" s="109"/>
      <c r="Z356" s="109"/>
      <c r="AA356" s="109"/>
      <c r="AB356" s="109"/>
      <c r="AC356" s="109"/>
      <c r="AD356" s="109"/>
      <c r="AE356" s="109"/>
    </row>
    <row r="357" spans="4:31" ht="15.75" customHeight="1" x14ac:dyDescent="0.35">
      <c r="D357" s="99"/>
      <c r="I357" s="108"/>
      <c r="J357" s="109"/>
      <c r="K357" s="109"/>
      <c r="L357" s="109"/>
      <c r="M357" s="109"/>
      <c r="N357" s="109"/>
      <c r="O357" s="109"/>
      <c r="P357" s="109"/>
      <c r="Q357" s="109"/>
      <c r="R357" s="109"/>
      <c r="S357" s="109"/>
      <c r="T357" s="109"/>
      <c r="U357" s="109"/>
      <c r="V357" s="109"/>
      <c r="W357" s="109"/>
      <c r="X357" s="109"/>
      <c r="Y357" s="109"/>
      <c r="Z357" s="109"/>
      <c r="AA357" s="109"/>
      <c r="AB357" s="109"/>
      <c r="AC357" s="109"/>
      <c r="AD357" s="109"/>
      <c r="AE357" s="109"/>
    </row>
    <row r="358" spans="4:31" ht="15.75" customHeight="1" x14ac:dyDescent="0.35">
      <c r="D358" s="99"/>
      <c r="I358" s="108"/>
      <c r="J358" s="109"/>
      <c r="K358" s="109"/>
      <c r="L358" s="109"/>
      <c r="M358" s="109"/>
      <c r="N358" s="109"/>
      <c r="O358" s="109"/>
      <c r="P358" s="109"/>
      <c r="Q358" s="109"/>
      <c r="R358" s="109"/>
      <c r="S358" s="109"/>
      <c r="T358" s="109"/>
      <c r="U358" s="109"/>
      <c r="V358" s="109"/>
      <c r="W358" s="109"/>
      <c r="X358" s="109"/>
      <c r="Y358" s="109"/>
      <c r="Z358" s="109"/>
      <c r="AA358" s="109"/>
      <c r="AB358" s="109"/>
      <c r="AC358" s="109"/>
      <c r="AD358" s="109"/>
      <c r="AE358" s="109"/>
    </row>
    <row r="359" spans="4:31" ht="15.75" customHeight="1" x14ac:dyDescent="0.35">
      <c r="D359" s="99"/>
      <c r="I359" s="108"/>
      <c r="J359" s="109"/>
      <c r="K359" s="109"/>
      <c r="L359" s="109"/>
      <c r="M359" s="109"/>
      <c r="N359" s="109"/>
      <c r="O359" s="109"/>
      <c r="P359" s="109"/>
      <c r="Q359" s="109"/>
      <c r="R359" s="109"/>
      <c r="S359" s="109"/>
      <c r="T359" s="109"/>
      <c r="U359" s="109"/>
      <c r="V359" s="109"/>
      <c r="W359" s="109"/>
      <c r="X359" s="109"/>
      <c r="Y359" s="109"/>
      <c r="Z359" s="109"/>
      <c r="AA359" s="109"/>
      <c r="AB359" s="109"/>
      <c r="AC359" s="109"/>
      <c r="AD359" s="109"/>
      <c r="AE359" s="109"/>
    </row>
    <row r="360" spans="4:31" ht="15.75" customHeight="1" x14ac:dyDescent="0.35">
      <c r="D360" s="99"/>
      <c r="I360" s="108"/>
      <c r="J360" s="109"/>
      <c r="K360" s="109"/>
      <c r="L360" s="109"/>
      <c r="M360" s="109"/>
      <c r="N360" s="109"/>
      <c r="O360" s="109"/>
      <c r="P360" s="109"/>
      <c r="Q360" s="109"/>
      <c r="R360" s="109"/>
      <c r="S360" s="109"/>
      <c r="T360" s="109"/>
      <c r="U360" s="109"/>
      <c r="V360" s="109"/>
      <c r="W360" s="109"/>
      <c r="X360" s="109"/>
      <c r="Y360" s="109"/>
      <c r="Z360" s="109"/>
      <c r="AA360" s="109"/>
      <c r="AB360" s="109"/>
      <c r="AC360" s="109"/>
      <c r="AD360" s="109"/>
      <c r="AE360" s="109"/>
    </row>
    <row r="361" spans="4:31" ht="15.75" customHeight="1" x14ac:dyDescent="0.35">
      <c r="D361" s="99"/>
      <c r="I361" s="108"/>
      <c r="J361" s="109"/>
      <c r="K361" s="109"/>
      <c r="L361" s="109"/>
      <c r="M361" s="109"/>
      <c r="N361" s="109"/>
      <c r="O361" s="109"/>
      <c r="P361" s="109"/>
      <c r="Q361" s="109"/>
      <c r="R361" s="109"/>
      <c r="S361" s="109"/>
      <c r="T361" s="109"/>
      <c r="U361" s="109"/>
      <c r="V361" s="109"/>
      <c r="W361" s="109"/>
      <c r="X361" s="109"/>
      <c r="Y361" s="109"/>
      <c r="Z361" s="109"/>
      <c r="AA361" s="109"/>
      <c r="AB361" s="109"/>
      <c r="AC361" s="109"/>
      <c r="AD361" s="109"/>
      <c r="AE361" s="109"/>
    </row>
    <row r="362" spans="4:31" ht="15.75" customHeight="1" x14ac:dyDescent="0.35">
      <c r="D362" s="99"/>
      <c r="I362" s="108"/>
      <c r="J362" s="109"/>
      <c r="K362" s="109"/>
      <c r="L362" s="109"/>
      <c r="M362" s="109"/>
      <c r="N362" s="109"/>
      <c r="O362" s="109"/>
      <c r="P362" s="109"/>
      <c r="Q362" s="109"/>
      <c r="R362" s="109"/>
      <c r="S362" s="109"/>
      <c r="T362" s="109"/>
      <c r="U362" s="109"/>
      <c r="V362" s="109"/>
      <c r="W362" s="109"/>
      <c r="X362" s="109"/>
      <c r="Y362" s="109"/>
      <c r="Z362" s="109"/>
      <c r="AA362" s="109"/>
      <c r="AB362" s="109"/>
      <c r="AC362" s="109"/>
      <c r="AD362" s="109"/>
      <c r="AE362" s="109"/>
    </row>
    <row r="363" spans="4:31" ht="15.75" customHeight="1" x14ac:dyDescent="0.35">
      <c r="D363" s="99"/>
      <c r="I363" s="108"/>
      <c r="J363" s="109"/>
      <c r="K363" s="109"/>
      <c r="L363" s="109"/>
      <c r="M363" s="109"/>
      <c r="N363" s="109"/>
      <c r="O363" s="109"/>
      <c r="P363" s="109"/>
      <c r="Q363" s="109"/>
      <c r="R363" s="109"/>
      <c r="S363" s="109"/>
      <c r="T363" s="109"/>
      <c r="U363" s="109"/>
      <c r="V363" s="109"/>
      <c r="W363" s="109"/>
      <c r="X363" s="109"/>
      <c r="Y363" s="109"/>
      <c r="Z363" s="109"/>
      <c r="AA363" s="109"/>
      <c r="AB363" s="109"/>
      <c r="AC363" s="109"/>
      <c r="AD363" s="109"/>
      <c r="AE363" s="109"/>
    </row>
    <row r="364" spans="4:31" ht="15.75" customHeight="1" x14ac:dyDescent="0.35">
      <c r="D364" s="99"/>
      <c r="I364" s="108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  <c r="Z364" s="109"/>
      <c r="AA364" s="109"/>
      <c r="AB364" s="109"/>
      <c r="AC364" s="109"/>
      <c r="AD364" s="109"/>
      <c r="AE364" s="109"/>
    </row>
    <row r="365" spans="4:31" ht="15.75" customHeight="1" x14ac:dyDescent="0.35">
      <c r="D365" s="99"/>
      <c r="I365" s="108"/>
      <c r="J365" s="109"/>
      <c r="K365" s="109"/>
      <c r="L365" s="109"/>
      <c r="M365" s="109"/>
      <c r="N365" s="109"/>
      <c r="O365" s="109"/>
      <c r="P365" s="109"/>
      <c r="Q365" s="109"/>
      <c r="R365" s="109"/>
      <c r="S365" s="109"/>
      <c r="T365" s="109"/>
      <c r="U365" s="109"/>
      <c r="V365" s="109"/>
      <c r="W365" s="109"/>
      <c r="X365" s="109"/>
      <c r="Y365" s="109"/>
      <c r="Z365" s="109"/>
      <c r="AA365" s="109"/>
      <c r="AB365" s="109"/>
      <c r="AC365" s="109"/>
      <c r="AD365" s="109"/>
      <c r="AE365" s="109"/>
    </row>
    <row r="366" spans="4:31" ht="15.75" customHeight="1" x14ac:dyDescent="0.35">
      <c r="D366" s="99"/>
      <c r="I366" s="108"/>
      <c r="J366" s="109"/>
      <c r="K366" s="109"/>
      <c r="L366" s="109"/>
      <c r="M366" s="109"/>
      <c r="N366" s="109"/>
      <c r="O366" s="109"/>
      <c r="P366" s="109"/>
      <c r="Q366" s="109"/>
      <c r="R366" s="109"/>
      <c r="S366" s="109"/>
      <c r="T366" s="109"/>
      <c r="U366" s="109"/>
      <c r="V366" s="109"/>
      <c r="W366" s="109"/>
      <c r="X366" s="109"/>
      <c r="Y366" s="109"/>
      <c r="Z366" s="109"/>
      <c r="AA366" s="109"/>
      <c r="AB366" s="109"/>
      <c r="AC366" s="109"/>
      <c r="AD366" s="109"/>
      <c r="AE366" s="109"/>
    </row>
    <row r="367" spans="4:31" ht="15.75" customHeight="1" x14ac:dyDescent="0.35">
      <c r="D367" s="99"/>
      <c r="I367" s="108"/>
      <c r="J367" s="109"/>
      <c r="K367" s="109"/>
      <c r="L367" s="109"/>
      <c r="M367" s="109"/>
      <c r="N367" s="109"/>
      <c r="O367" s="109"/>
      <c r="P367" s="109"/>
      <c r="Q367" s="109"/>
      <c r="R367" s="109"/>
      <c r="S367" s="109"/>
      <c r="T367" s="109"/>
      <c r="U367" s="109"/>
      <c r="V367" s="109"/>
      <c r="W367" s="109"/>
      <c r="X367" s="109"/>
      <c r="Y367" s="109"/>
      <c r="Z367" s="109"/>
      <c r="AA367" s="109"/>
      <c r="AB367" s="109"/>
      <c r="AC367" s="109"/>
      <c r="AD367" s="109"/>
      <c r="AE367" s="109"/>
    </row>
    <row r="368" spans="4:31" ht="15.75" customHeight="1" x14ac:dyDescent="0.35">
      <c r="D368" s="99"/>
      <c r="I368" s="108"/>
      <c r="J368" s="109"/>
      <c r="K368" s="109"/>
      <c r="L368" s="109"/>
      <c r="M368" s="109"/>
      <c r="N368" s="109"/>
      <c r="O368" s="109"/>
      <c r="P368" s="109"/>
      <c r="Q368" s="109"/>
      <c r="R368" s="109"/>
      <c r="S368" s="109"/>
      <c r="T368" s="109"/>
      <c r="U368" s="109"/>
      <c r="V368" s="109"/>
      <c r="W368" s="109"/>
      <c r="X368" s="109"/>
      <c r="Y368" s="109"/>
      <c r="Z368" s="109"/>
      <c r="AA368" s="109"/>
      <c r="AB368" s="109"/>
      <c r="AC368" s="109"/>
      <c r="AD368" s="109"/>
      <c r="AE368" s="109"/>
    </row>
    <row r="369" spans="4:31" ht="15.75" customHeight="1" x14ac:dyDescent="0.35">
      <c r="D369" s="99"/>
      <c r="I369" s="108"/>
      <c r="J369" s="109"/>
      <c r="K369" s="109"/>
      <c r="L369" s="109"/>
      <c r="M369" s="109"/>
      <c r="N369" s="109"/>
      <c r="O369" s="109"/>
      <c r="P369" s="109"/>
      <c r="Q369" s="109"/>
      <c r="R369" s="109"/>
      <c r="S369" s="109"/>
      <c r="T369" s="109"/>
      <c r="U369" s="109"/>
      <c r="V369" s="109"/>
      <c r="W369" s="109"/>
      <c r="X369" s="109"/>
      <c r="Y369" s="109"/>
      <c r="Z369" s="109"/>
      <c r="AA369" s="109"/>
      <c r="AB369" s="109"/>
      <c r="AC369" s="109"/>
      <c r="AD369" s="109"/>
      <c r="AE369" s="109"/>
    </row>
    <row r="370" spans="4:31" ht="15.75" customHeight="1" x14ac:dyDescent="0.35">
      <c r="D370" s="99"/>
      <c r="I370" s="108"/>
      <c r="J370" s="109"/>
      <c r="K370" s="109"/>
      <c r="L370" s="109"/>
      <c r="M370" s="109"/>
      <c r="N370" s="109"/>
      <c r="O370" s="109"/>
      <c r="P370" s="109"/>
      <c r="Q370" s="109"/>
      <c r="R370" s="109"/>
      <c r="S370" s="109"/>
      <c r="T370" s="109"/>
      <c r="U370" s="109"/>
      <c r="V370" s="109"/>
      <c r="W370" s="109"/>
      <c r="X370" s="109"/>
      <c r="Y370" s="109"/>
      <c r="Z370" s="109"/>
      <c r="AA370" s="109"/>
      <c r="AB370" s="109"/>
      <c r="AC370" s="109"/>
      <c r="AD370" s="109"/>
      <c r="AE370" s="109"/>
    </row>
    <row r="371" spans="4:31" ht="15.75" customHeight="1" x14ac:dyDescent="0.35">
      <c r="D371" s="99"/>
      <c r="I371" s="108"/>
      <c r="J371" s="109"/>
      <c r="K371" s="109"/>
      <c r="L371" s="109"/>
      <c r="M371" s="109"/>
      <c r="N371" s="109"/>
      <c r="O371" s="109"/>
      <c r="P371" s="109"/>
      <c r="Q371" s="109"/>
      <c r="R371" s="109"/>
      <c r="S371" s="109"/>
      <c r="T371" s="109"/>
      <c r="U371" s="109"/>
      <c r="V371" s="109"/>
      <c r="W371" s="109"/>
      <c r="X371" s="109"/>
      <c r="Y371" s="109"/>
      <c r="Z371" s="109"/>
      <c r="AA371" s="109"/>
      <c r="AB371" s="109"/>
      <c r="AC371" s="109"/>
      <c r="AD371" s="109"/>
      <c r="AE371" s="109"/>
    </row>
    <row r="372" spans="4:31" ht="15.75" customHeight="1" x14ac:dyDescent="0.35">
      <c r="D372" s="99"/>
      <c r="I372" s="108"/>
      <c r="J372" s="109"/>
      <c r="K372" s="109"/>
      <c r="L372" s="109"/>
      <c r="M372" s="109"/>
      <c r="N372" s="109"/>
      <c r="O372" s="109"/>
      <c r="P372" s="109"/>
      <c r="Q372" s="109"/>
      <c r="R372" s="109"/>
      <c r="S372" s="109"/>
      <c r="T372" s="109"/>
      <c r="U372" s="109"/>
      <c r="V372" s="109"/>
      <c r="W372" s="109"/>
      <c r="X372" s="109"/>
      <c r="Y372" s="109"/>
      <c r="Z372" s="109"/>
      <c r="AA372" s="109"/>
      <c r="AB372" s="109"/>
      <c r="AC372" s="109"/>
      <c r="AD372" s="109"/>
      <c r="AE372" s="109"/>
    </row>
    <row r="373" spans="4:31" ht="15.75" customHeight="1" x14ac:dyDescent="0.35">
      <c r="D373" s="99"/>
      <c r="I373" s="108"/>
      <c r="J373" s="109"/>
      <c r="K373" s="109"/>
      <c r="L373" s="109"/>
      <c r="M373" s="109"/>
      <c r="N373" s="109"/>
      <c r="O373" s="109"/>
      <c r="P373" s="109"/>
      <c r="Q373" s="109"/>
      <c r="R373" s="109"/>
      <c r="S373" s="109"/>
      <c r="T373" s="109"/>
      <c r="U373" s="109"/>
      <c r="V373" s="109"/>
      <c r="W373" s="109"/>
      <c r="X373" s="109"/>
      <c r="Y373" s="109"/>
      <c r="Z373" s="109"/>
      <c r="AA373" s="109"/>
      <c r="AB373" s="109"/>
      <c r="AC373" s="109"/>
      <c r="AD373" s="109"/>
      <c r="AE373" s="109"/>
    </row>
    <row r="374" spans="4:31" ht="15.75" customHeight="1" x14ac:dyDescent="0.35">
      <c r="D374" s="99"/>
      <c r="I374" s="108"/>
      <c r="J374" s="109"/>
      <c r="K374" s="109"/>
      <c r="L374" s="109"/>
      <c r="M374" s="109"/>
      <c r="N374" s="109"/>
      <c r="O374" s="109"/>
      <c r="P374" s="109"/>
      <c r="Q374" s="109"/>
      <c r="R374" s="109"/>
      <c r="S374" s="109"/>
      <c r="T374" s="109"/>
      <c r="U374" s="109"/>
      <c r="V374" s="109"/>
      <c r="W374" s="109"/>
      <c r="X374" s="109"/>
      <c r="Y374" s="109"/>
      <c r="Z374" s="109"/>
      <c r="AA374" s="109"/>
      <c r="AB374" s="109"/>
      <c r="AC374" s="109"/>
      <c r="AD374" s="109"/>
      <c r="AE374" s="109"/>
    </row>
    <row r="375" spans="4:31" ht="15.75" customHeight="1" x14ac:dyDescent="0.35">
      <c r="D375" s="99"/>
      <c r="I375" s="108"/>
      <c r="J375" s="109"/>
      <c r="K375" s="109"/>
      <c r="L375" s="109"/>
      <c r="M375" s="109"/>
      <c r="N375" s="109"/>
      <c r="O375" s="109"/>
      <c r="P375" s="109"/>
      <c r="Q375" s="109"/>
      <c r="R375" s="109"/>
      <c r="S375" s="109"/>
      <c r="T375" s="109"/>
      <c r="U375" s="109"/>
      <c r="V375" s="109"/>
      <c r="W375" s="109"/>
      <c r="X375" s="109"/>
      <c r="Y375" s="109"/>
      <c r="Z375" s="109"/>
      <c r="AA375" s="109"/>
      <c r="AB375" s="109"/>
      <c r="AC375" s="109"/>
      <c r="AD375" s="109"/>
      <c r="AE375" s="109"/>
    </row>
    <row r="376" spans="4:31" ht="15.75" customHeight="1" x14ac:dyDescent="0.35">
      <c r="D376" s="99"/>
      <c r="I376" s="108"/>
      <c r="J376" s="109"/>
      <c r="K376" s="109"/>
      <c r="L376" s="109"/>
      <c r="M376" s="109"/>
      <c r="N376" s="109"/>
      <c r="O376" s="109"/>
      <c r="P376" s="109"/>
      <c r="Q376" s="109"/>
      <c r="R376" s="109"/>
      <c r="S376" s="109"/>
      <c r="T376" s="109"/>
      <c r="U376" s="109"/>
      <c r="V376" s="109"/>
      <c r="W376" s="109"/>
      <c r="X376" s="109"/>
      <c r="Y376" s="109"/>
      <c r="Z376" s="109"/>
      <c r="AA376" s="109"/>
      <c r="AB376" s="109"/>
      <c r="AC376" s="109"/>
      <c r="AD376" s="109"/>
      <c r="AE376" s="109"/>
    </row>
    <row r="377" spans="4:31" ht="15.75" customHeight="1" x14ac:dyDescent="0.35">
      <c r="D377" s="99"/>
      <c r="I377" s="108"/>
      <c r="J377" s="109"/>
      <c r="K377" s="109"/>
      <c r="L377" s="109"/>
      <c r="M377" s="109"/>
      <c r="N377" s="109"/>
      <c r="O377" s="109"/>
      <c r="P377" s="109"/>
      <c r="Q377" s="109"/>
      <c r="R377" s="109"/>
      <c r="S377" s="109"/>
      <c r="T377" s="109"/>
      <c r="U377" s="109"/>
      <c r="V377" s="109"/>
      <c r="W377" s="109"/>
      <c r="X377" s="109"/>
      <c r="Y377" s="109"/>
      <c r="Z377" s="109"/>
      <c r="AA377" s="109"/>
      <c r="AB377" s="109"/>
      <c r="AC377" s="109"/>
      <c r="AD377" s="109"/>
      <c r="AE377" s="109"/>
    </row>
    <row r="378" spans="4:31" ht="15.75" customHeight="1" x14ac:dyDescent="0.35">
      <c r="D378" s="99"/>
      <c r="I378" s="108"/>
      <c r="J378" s="109"/>
      <c r="K378" s="109"/>
      <c r="L378" s="109"/>
      <c r="M378" s="109"/>
      <c r="N378" s="109"/>
      <c r="O378" s="109"/>
      <c r="P378" s="109"/>
      <c r="Q378" s="109"/>
      <c r="R378" s="109"/>
      <c r="S378" s="109"/>
      <c r="T378" s="109"/>
      <c r="U378" s="109"/>
      <c r="V378" s="109"/>
      <c r="W378" s="109"/>
      <c r="X378" s="109"/>
      <c r="Y378" s="109"/>
      <c r="Z378" s="109"/>
      <c r="AA378" s="109"/>
      <c r="AB378" s="109"/>
      <c r="AC378" s="109"/>
      <c r="AD378" s="109"/>
      <c r="AE378" s="109"/>
    </row>
    <row r="379" spans="4:31" ht="15.75" customHeight="1" x14ac:dyDescent="0.35">
      <c r="D379" s="99"/>
      <c r="I379" s="108"/>
      <c r="J379" s="109"/>
      <c r="K379" s="109"/>
      <c r="L379" s="109"/>
      <c r="M379" s="109"/>
      <c r="N379" s="109"/>
      <c r="O379" s="109"/>
      <c r="P379" s="109"/>
      <c r="Q379" s="109"/>
      <c r="R379" s="109"/>
      <c r="S379" s="109"/>
      <c r="T379" s="109"/>
      <c r="U379" s="109"/>
      <c r="V379" s="109"/>
      <c r="W379" s="109"/>
      <c r="X379" s="109"/>
      <c r="Y379" s="109"/>
      <c r="Z379" s="109"/>
      <c r="AA379" s="109"/>
      <c r="AB379" s="109"/>
      <c r="AC379" s="109"/>
      <c r="AD379" s="109"/>
      <c r="AE379" s="109"/>
    </row>
    <row r="380" spans="4:31" ht="15.75" customHeight="1" x14ac:dyDescent="0.35">
      <c r="D380" s="99"/>
      <c r="I380" s="108"/>
      <c r="J380" s="109"/>
      <c r="K380" s="109"/>
      <c r="L380" s="109"/>
      <c r="M380" s="109"/>
      <c r="N380" s="109"/>
      <c r="O380" s="109"/>
      <c r="P380" s="109"/>
      <c r="Q380" s="109"/>
      <c r="R380" s="109"/>
      <c r="S380" s="109"/>
      <c r="T380" s="109"/>
      <c r="U380" s="109"/>
      <c r="V380" s="109"/>
      <c r="W380" s="109"/>
      <c r="X380" s="109"/>
      <c r="Y380" s="109"/>
      <c r="Z380" s="109"/>
      <c r="AA380" s="109"/>
      <c r="AB380" s="109"/>
      <c r="AC380" s="109"/>
      <c r="AD380" s="109"/>
      <c r="AE380" s="109"/>
    </row>
    <row r="381" spans="4:31" ht="15.75" customHeight="1" x14ac:dyDescent="0.35">
      <c r="D381" s="99"/>
      <c r="I381" s="108"/>
      <c r="J381" s="109"/>
      <c r="K381" s="109"/>
      <c r="L381" s="109"/>
      <c r="M381" s="109"/>
      <c r="N381" s="109"/>
      <c r="O381" s="109"/>
      <c r="P381" s="109"/>
      <c r="Q381" s="109"/>
      <c r="R381" s="109"/>
      <c r="S381" s="109"/>
      <c r="T381" s="109"/>
      <c r="U381" s="109"/>
      <c r="V381" s="109"/>
      <c r="W381" s="109"/>
      <c r="X381" s="109"/>
      <c r="Y381" s="109"/>
      <c r="Z381" s="109"/>
      <c r="AA381" s="109"/>
      <c r="AB381" s="109"/>
      <c r="AC381" s="109"/>
      <c r="AD381" s="109"/>
      <c r="AE381" s="109"/>
    </row>
    <row r="382" spans="4:31" ht="15.75" customHeight="1" x14ac:dyDescent="0.35">
      <c r="D382" s="99"/>
      <c r="I382" s="108"/>
      <c r="J382" s="109"/>
      <c r="K382" s="109"/>
      <c r="L382" s="109"/>
      <c r="M382" s="109"/>
      <c r="N382" s="109"/>
      <c r="O382" s="109"/>
      <c r="P382" s="109"/>
      <c r="Q382" s="109"/>
      <c r="R382" s="109"/>
      <c r="S382" s="109"/>
      <c r="T382" s="109"/>
      <c r="U382" s="109"/>
      <c r="V382" s="109"/>
      <c r="W382" s="109"/>
      <c r="X382" s="109"/>
      <c r="Y382" s="109"/>
      <c r="Z382" s="109"/>
      <c r="AA382" s="109"/>
      <c r="AB382" s="109"/>
      <c r="AC382" s="109"/>
      <c r="AD382" s="109"/>
      <c r="AE382" s="109"/>
    </row>
    <row r="383" spans="4:31" ht="15.75" customHeight="1" x14ac:dyDescent="0.35">
      <c r="D383" s="99"/>
      <c r="I383" s="108"/>
      <c r="J383" s="109"/>
      <c r="K383" s="109"/>
      <c r="L383" s="109"/>
      <c r="M383" s="109"/>
      <c r="N383" s="109"/>
      <c r="O383" s="109"/>
      <c r="P383" s="109"/>
      <c r="Q383" s="109"/>
      <c r="R383" s="109"/>
      <c r="S383" s="109"/>
      <c r="T383" s="109"/>
      <c r="U383" s="109"/>
      <c r="V383" s="109"/>
      <c r="W383" s="109"/>
      <c r="X383" s="109"/>
      <c r="Y383" s="109"/>
      <c r="Z383" s="109"/>
      <c r="AA383" s="109"/>
      <c r="AB383" s="109"/>
      <c r="AC383" s="109"/>
      <c r="AD383" s="109"/>
      <c r="AE383" s="109"/>
    </row>
    <row r="384" spans="4:31" ht="15.75" customHeight="1" x14ac:dyDescent="0.35">
      <c r="D384" s="99"/>
      <c r="I384" s="108"/>
      <c r="J384" s="109"/>
      <c r="K384" s="109"/>
      <c r="L384" s="109"/>
      <c r="M384" s="109"/>
      <c r="N384" s="109"/>
      <c r="O384" s="109"/>
      <c r="P384" s="109"/>
      <c r="Q384" s="109"/>
      <c r="R384" s="109"/>
      <c r="S384" s="109"/>
      <c r="T384" s="109"/>
      <c r="U384" s="109"/>
      <c r="V384" s="109"/>
      <c r="W384" s="109"/>
      <c r="X384" s="109"/>
      <c r="Y384" s="109"/>
      <c r="Z384" s="109"/>
      <c r="AA384" s="109"/>
      <c r="AB384" s="109"/>
      <c r="AC384" s="109"/>
      <c r="AD384" s="109"/>
      <c r="AE384" s="109"/>
    </row>
    <row r="385" spans="4:31" ht="15.75" customHeight="1" x14ac:dyDescent="0.35">
      <c r="D385" s="99"/>
      <c r="I385" s="108"/>
      <c r="J385" s="109"/>
      <c r="K385" s="109"/>
      <c r="L385" s="109"/>
      <c r="M385" s="109"/>
      <c r="N385" s="109"/>
      <c r="O385" s="109"/>
      <c r="P385" s="109"/>
      <c r="Q385" s="109"/>
      <c r="R385" s="109"/>
      <c r="S385" s="109"/>
      <c r="T385" s="109"/>
      <c r="U385" s="109"/>
      <c r="V385" s="109"/>
      <c r="W385" s="109"/>
      <c r="X385" s="109"/>
      <c r="Y385" s="109"/>
      <c r="Z385" s="109"/>
      <c r="AA385" s="109"/>
      <c r="AB385" s="109"/>
      <c r="AC385" s="109"/>
      <c r="AD385" s="109"/>
      <c r="AE385" s="109"/>
    </row>
    <row r="386" spans="4:31" ht="15.75" customHeight="1" x14ac:dyDescent="0.35">
      <c r="D386" s="99"/>
      <c r="I386" s="108"/>
      <c r="J386" s="109"/>
      <c r="K386" s="109"/>
      <c r="L386" s="109"/>
      <c r="M386" s="109"/>
      <c r="N386" s="109"/>
      <c r="O386" s="109"/>
      <c r="P386" s="109"/>
      <c r="Q386" s="109"/>
      <c r="R386" s="109"/>
      <c r="S386" s="109"/>
      <c r="T386" s="109"/>
      <c r="U386" s="109"/>
      <c r="V386" s="109"/>
      <c r="W386" s="109"/>
      <c r="X386" s="109"/>
      <c r="Y386" s="109"/>
      <c r="Z386" s="109"/>
      <c r="AA386" s="109"/>
      <c r="AB386" s="109"/>
      <c r="AC386" s="109"/>
      <c r="AD386" s="109"/>
      <c r="AE386" s="109"/>
    </row>
    <row r="387" spans="4:31" ht="15.75" customHeight="1" x14ac:dyDescent="0.35">
      <c r="D387" s="99"/>
      <c r="I387" s="108"/>
      <c r="J387" s="109"/>
      <c r="K387" s="109"/>
      <c r="L387" s="109"/>
      <c r="M387" s="109"/>
      <c r="N387" s="109"/>
      <c r="O387" s="109"/>
      <c r="P387" s="109"/>
      <c r="Q387" s="109"/>
      <c r="R387" s="109"/>
      <c r="S387" s="109"/>
      <c r="T387" s="109"/>
      <c r="U387" s="109"/>
      <c r="V387" s="109"/>
      <c r="W387" s="109"/>
      <c r="X387" s="109"/>
      <c r="Y387" s="109"/>
      <c r="Z387" s="109"/>
      <c r="AA387" s="109"/>
      <c r="AB387" s="109"/>
      <c r="AC387" s="109"/>
      <c r="AD387" s="109"/>
      <c r="AE387" s="109"/>
    </row>
    <row r="388" spans="4:31" ht="15.75" customHeight="1" x14ac:dyDescent="0.35">
      <c r="D388" s="99"/>
      <c r="I388" s="108"/>
      <c r="J388" s="109"/>
      <c r="K388" s="109"/>
      <c r="L388" s="109"/>
      <c r="M388" s="109"/>
      <c r="N388" s="109"/>
      <c r="O388" s="109"/>
      <c r="P388" s="109"/>
      <c r="Q388" s="109"/>
      <c r="R388" s="109"/>
      <c r="S388" s="109"/>
      <c r="T388" s="109"/>
      <c r="U388" s="109"/>
      <c r="V388" s="109"/>
      <c r="W388" s="109"/>
      <c r="X388" s="109"/>
      <c r="Y388" s="109"/>
      <c r="Z388" s="109"/>
      <c r="AA388" s="109"/>
      <c r="AB388" s="109"/>
      <c r="AC388" s="109"/>
      <c r="AD388" s="109"/>
      <c r="AE388" s="109"/>
    </row>
    <row r="389" spans="4:31" ht="15.75" customHeight="1" x14ac:dyDescent="0.35">
      <c r="D389" s="99"/>
      <c r="I389" s="108"/>
      <c r="J389" s="109"/>
      <c r="K389" s="109"/>
      <c r="L389" s="109"/>
      <c r="M389" s="109"/>
      <c r="N389" s="109"/>
      <c r="O389" s="109"/>
      <c r="P389" s="109"/>
      <c r="Q389" s="109"/>
      <c r="R389" s="109"/>
      <c r="S389" s="109"/>
      <c r="T389" s="109"/>
      <c r="U389" s="109"/>
      <c r="V389" s="109"/>
      <c r="W389" s="109"/>
      <c r="X389" s="109"/>
      <c r="Y389" s="109"/>
      <c r="Z389" s="109"/>
      <c r="AA389" s="109"/>
      <c r="AB389" s="109"/>
      <c r="AC389" s="109"/>
      <c r="AD389" s="109"/>
      <c r="AE389" s="109"/>
    </row>
    <row r="390" spans="4:31" ht="15.75" customHeight="1" x14ac:dyDescent="0.35">
      <c r="D390" s="99"/>
      <c r="I390" s="108"/>
      <c r="J390" s="109"/>
      <c r="K390" s="109"/>
      <c r="L390" s="109"/>
      <c r="M390" s="109"/>
      <c r="N390" s="109"/>
      <c r="O390" s="109"/>
      <c r="P390" s="109"/>
      <c r="Q390" s="109"/>
      <c r="R390" s="109"/>
      <c r="S390" s="109"/>
      <c r="T390" s="109"/>
      <c r="U390" s="109"/>
      <c r="V390" s="109"/>
      <c r="W390" s="109"/>
      <c r="X390" s="109"/>
      <c r="Y390" s="109"/>
      <c r="Z390" s="109"/>
      <c r="AA390" s="109"/>
      <c r="AB390" s="109"/>
      <c r="AC390" s="109"/>
      <c r="AD390" s="109"/>
      <c r="AE390" s="109"/>
    </row>
    <row r="391" spans="4:31" ht="15.75" customHeight="1" x14ac:dyDescent="0.35">
      <c r="D391" s="99"/>
      <c r="I391" s="108"/>
      <c r="J391" s="109"/>
      <c r="K391" s="109"/>
      <c r="L391" s="109"/>
      <c r="M391" s="109"/>
      <c r="N391" s="109"/>
      <c r="O391" s="109"/>
      <c r="P391" s="109"/>
      <c r="Q391" s="109"/>
      <c r="R391" s="109"/>
      <c r="S391" s="109"/>
      <c r="T391" s="109"/>
      <c r="U391" s="109"/>
      <c r="V391" s="109"/>
      <c r="W391" s="109"/>
      <c r="X391" s="109"/>
      <c r="Y391" s="109"/>
      <c r="Z391" s="109"/>
      <c r="AA391" s="109"/>
      <c r="AB391" s="109"/>
      <c r="AC391" s="109"/>
      <c r="AD391" s="109"/>
      <c r="AE391" s="109"/>
    </row>
    <row r="392" spans="4:31" ht="15.75" customHeight="1" x14ac:dyDescent="0.35">
      <c r="D392" s="99"/>
      <c r="I392" s="108"/>
      <c r="J392" s="109"/>
      <c r="K392" s="109"/>
      <c r="L392" s="109"/>
      <c r="M392" s="109"/>
      <c r="N392" s="109"/>
      <c r="O392" s="109"/>
      <c r="P392" s="109"/>
      <c r="Q392" s="109"/>
      <c r="R392" s="109"/>
      <c r="S392" s="109"/>
      <c r="T392" s="109"/>
      <c r="U392" s="109"/>
      <c r="V392" s="109"/>
      <c r="W392" s="109"/>
      <c r="X392" s="109"/>
      <c r="Y392" s="109"/>
      <c r="Z392" s="109"/>
      <c r="AA392" s="109"/>
      <c r="AB392" s="109"/>
      <c r="AC392" s="109"/>
      <c r="AD392" s="109"/>
      <c r="AE392" s="109"/>
    </row>
    <row r="393" spans="4:31" ht="15.75" customHeight="1" x14ac:dyDescent="0.35">
      <c r="D393" s="99"/>
      <c r="I393" s="108"/>
      <c r="J393" s="109"/>
      <c r="K393" s="109"/>
      <c r="L393" s="109"/>
      <c r="M393" s="109"/>
      <c r="N393" s="109"/>
      <c r="O393" s="109"/>
      <c r="P393" s="109"/>
      <c r="Q393" s="109"/>
      <c r="R393" s="109"/>
      <c r="S393" s="109"/>
      <c r="T393" s="109"/>
      <c r="U393" s="109"/>
      <c r="V393" s="109"/>
      <c r="W393" s="109"/>
      <c r="X393" s="109"/>
      <c r="Y393" s="109"/>
      <c r="Z393" s="109"/>
      <c r="AA393" s="109"/>
      <c r="AB393" s="109"/>
      <c r="AC393" s="109"/>
      <c r="AD393" s="109"/>
      <c r="AE393" s="109"/>
    </row>
    <row r="394" spans="4:31" ht="15.75" customHeight="1" x14ac:dyDescent="0.35">
      <c r="D394" s="99"/>
      <c r="I394" s="108"/>
      <c r="J394" s="109"/>
      <c r="K394" s="109"/>
      <c r="L394" s="109"/>
      <c r="M394" s="109"/>
      <c r="N394" s="109"/>
      <c r="O394" s="109"/>
      <c r="P394" s="109"/>
      <c r="Q394" s="109"/>
      <c r="R394" s="109"/>
      <c r="S394" s="109"/>
      <c r="T394" s="109"/>
      <c r="U394" s="109"/>
      <c r="V394" s="109"/>
      <c r="W394" s="109"/>
      <c r="X394" s="109"/>
      <c r="Y394" s="109"/>
      <c r="Z394" s="109"/>
      <c r="AA394" s="109"/>
      <c r="AB394" s="109"/>
      <c r="AC394" s="109"/>
      <c r="AD394" s="109"/>
      <c r="AE394" s="109"/>
    </row>
    <row r="395" spans="4:31" ht="15.75" customHeight="1" x14ac:dyDescent="0.35">
      <c r="D395" s="99"/>
      <c r="I395" s="108"/>
      <c r="J395" s="109"/>
      <c r="K395" s="109"/>
      <c r="L395" s="109"/>
      <c r="M395" s="109"/>
      <c r="N395" s="109"/>
      <c r="O395" s="109"/>
      <c r="P395" s="109"/>
      <c r="Q395" s="109"/>
      <c r="R395" s="109"/>
      <c r="S395" s="109"/>
      <c r="T395" s="109"/>
      <c r="U395" s="109"/>
      <c r="V395" s="109"/>
      <c r="W395" s="109"/>
      <c r="X395" s="109"/>
      <c r="Y395" s="109"/>
      <c r="Z395" s="109"/>
      <c r="AA395" s="109"/>
      <c r="AB395" s="109"/>
      <c r="AC395" s="109"/>
      <c r="AD395" s="109"/>
      <c r="AE395" s="109"/>
    </row>
    <row r="396" spans="4:31" ht="15.75" customHeight="1" x14ac:dyDescent="0.35">
      <c r="D396" s="99"/>
      <c r="I396" s="108"/>
      <c r="J396" s="109"/>
      <c r="K396" s="109"/>
      <c r="L396" s="109"/>
      <c r="M396" s="109"/>
      <c r="N396" s="109"/>
      <c r="O396" s="109"/>
      <c r="P396" s="109"/>
      <c r="Q396" s="109"/>
      <c r="R396" s="109"/>
      <c r="S396" s="109"/>
      <c r="T396" s="109"/>
      <c r="U396" s="109"/>
      <c r="V396" s="109"/>
      <c r="W396" s="109"/>
      <c r="X396" s="109"/>
      <c r="Y396" s="109"/>
      <c r="Z396" s="109"/>
      <c r="AA396" s="109"/>
      <c r="AB396" s="109"/>
      <c r="AC396" s="109"/>
      <c r="AD396" s="109"/>
      <c r="AE396" s="109"/>
    </row>
    <row r="397" spans="4:31" ht="15.75" customHeight="1" x14ac:dyDescent="0.35">
      <c r="D397" s="99"/>
      <c r="I397" s="108"/>
      <c r="J397" s="109"/>
      <c r="K397" s="109"/>
      <c r="L397" s="109"/>
      <c r="M397" s="109"/>
      <c r="N397" s="109"/>
      <c r="O397" s="109"/>
      <c r="P397" s="109"/>
      <c r="Q397" s="109"/>
      <c r="R397" s="109"/>
      <c r="S397" s="109"/>
      <c r="T397" s="109"/>
      <c r="U397" s="109"/>
      <c r="V397" s="109"/>
      <c r="W397" s="109"/>
      <c r="X397" s="109"/>
      <c r="Y397" s="109"/>
      <c r="Z397" s="109"/>
      <c r="AA397" s="109"/>
      <c r="AB397" s="109"/>
      <c r="AC397" s="109"/>
      <c r="AD397" s="109"/>
      <c r="AE397" s="109"/>
    </row>
    <row r="398" spans="4:31" ht="15.75" customHeight="1" x14ac:dyDescent="0.35">
      <c r="D398" s="99"/>
      <c r="I398" s="108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  <c r="Z398" s="109"/>
      <c r="AA398" s="109"/>
      <c r="AB398" s="109"/>
      <c r="AC398" s="109"/>
      <c r="AD398" s="109"/>
      <c r="AE398" s="109"/>
    </row>
    <row r="399" spans="4:31" ht="15.75" customHeight="1" x14ac:dyDescent="0.35">
      <c r="D399" s="99"/>
      <c r="I399" s="108"/>
      <c r="J399" s="109"/>
      <c r="K399" s="109"/>
      <c r="L399" s="109"/>
      <c r="M399" s="109"/>
      <c r="N399" s="109"/>
      <c r="O399" s="109"/>
      <c r="P399" s="109"/>
      <c r="Q399" s="109"/>
      <c r="R399" s="109"/>
      <c r="S399" s="109"/>
      <c r="T399" s="109"/>
      <c r="U399" s="109"/>
      <c r="V399" s="109"/>
      <c r="W399" s="109"/>
      <c r="X399" s="109"/>
      <c r="Y399" s="109"/>
      <c r="Z399" s="109"/>
      <c r="AA399" s="109"/>
      <c r="AB399" s="109"/>
      <c r="AC399" s="109"/>
      <c r="AD399" s="109"/>
      <c r="AE399" s="109"/>
    </row>
    <row r="400" spans="4:31" ht="15.75" customHeight="1" x14ac:dyDescent="0.35">
      <c r="D400" s="99"/>
      <c r="I400" s="108"/>
      <c r="J400" s="109"/>
      <c r="K400" s="109"/>
      <c r="L400" s="109"/>
      <c r="M400" s="109"/>
      <c r="N400" s="109"/>
      <c r="O400" s="109"/>
      <c r="P400" s="109"/>
      <c r="Q400" s="109"/>
      <c r="R400" s="109"/>
      <c r="S400" s="109"/>
      <c r="T400" s="109"/>
      <c r="U400" s="109"/>
      <c r="V400" s="109"/>
      <c r="W400" s="109"/>
      <c r="X400" s="109"/>
      <c r="Y400" s="109"/>
      <c r="Z400" s="109"/>
      <c r="AA400" s="109"/>
      <c r="AB400" s="109"/>
      <c r="AC400" s="109"/>
      <c r="AD400" s="109"/>
      <c r="AE400" s="109"/>
    </row>
    <row r="401" spans="4:31" ht="15.75" customHeight="1" x14ac:dyDescent="0.35">
      <c r="D401" s="99"/>
      <c r="I401" s="108"/>
      <c r="J401" s="109"/>
      <c r="K401" s="109"/>
      <c r="L401" s="109"/>
      <c r="M401" s="109"/>
      <c r="N401" s="109"/>
      <c r="O401" s="109"/>
      <c r="P401" s="109"/>
      <c r="Q401" s="109"/>
      <c r="R401" s="109"/>
      <c r="S401" s="109"/>
      <c r="T401" s="109"/>
      <c r="U401" s="109"/>
      <c r="V401" s="109"/>
      <c r="W401" s="109"/>
      <c r="X401" s="109"/>
      <c r="Y401" s="109"/>
      <c r="Z401" s="109"/>
      <c r="AA401" s="109"/>
      <c r="AB401" s="109"/>
      <c r="AC401" s="109"/>
      <c r="AD401" s="109"/>
      <c r="AE401" s="109"/>
    </row>
    <row r="402" spans="4:31" ht="15.75" customHeight="1" x14ac:dyDescent="0.35">
      <c r="D402" s="99"/>
      <c r="I402" s="108"/>
      <c r="J402" s="109"/>
      <c r="K402" s="109"/>
      <c r="L402" s="109"/>
      <c r="M402" s="109"/>
      <c r="N402" s="109"/>
      <c r="O402" s="109"/>
      <c r="P402" s="109"/>
      <c r="Q402" s="109"/>
      <c r="R402" s="109"/>
      <c r="S402" s="109"/>
      <c r="T402" s="109"/>
      <c r="U402" s="109"/>
      <c r="V402" s="109"/>
      <c r="W402" s="109"/>
      <c r="X402" s="109"/>
      <c r="Y402" s="109"/>
      <c r="Z402" s="109"/>
      <c r="AA402" s="109"/>
      <c r="AB402" s="109"/>
      <c r="AC402" s="109"/>
      <c r="AD402" s="109"/>
      <c r="AE402" s="109"/>
    </row>
    <row r="403" spans="4:31" ht="15.75" customHeight="1" x14ac:dyDescent="0.35">
      <c r="D403" s="99"/>
      <c r="I403" s="108"/>
      <c r="J403" s="109"/>
      <c r="K403" s="109"/>
      <c r="L403" s="109"/>
      <c r="M403" s="109"/>
      <c r="N403" s="109"/>
      <c r="O403" s="109"/>
      <c r="P403" s="109"/>
      <c r="Q403" s="109"/>
      <c r="R403" s="109"/>
      <c r="S403" s="109"/>
      <c r="T403" s="109"/>
      <c r="U403" s="109"/>
      <c r="V403" s="109"/>
      <c r="W403" s="109"/>
      <c r="X403" s="109"/>
      <c r="Y403" s="109"/>
      <c r="Z403" s="109"/>
      <c r="AA403" s="109"/>
      <c r="AB403" s="109"/>
      <c r="AC403" s="109"/>
      <c r="AD403" s="109"/>
      <c r="AE403" s="109"/>
    </row>
    <row r="404" spans="4:31" ht="15.75" customHeight="1" x14ac:dyDescent="0.35">
      <c r="D404" s="99"/>
      <c r="I404" s="108"/>
      <c r="J404" s="109"/>
      <c r="K404" s="109"/>
      <c r="L404" s="109"/>
      <c r="M404" s="109"/>
      <c r="N404" s="109"/>
      <c r="O404" s="109"/>
      <c r="P404" s="109"/>
      <c r="Q404" s="109"/>
      <c r="R404" s="109"/>
      <c r="S404" s="109"/>
      <c r="T404" s="109"/>
      <c r="U404" s="109"/>
      <c r="V404" s="109"/>
      <c r="W404" s="109"/>
      <c r="X404" s="109"/>
      <c r="Y404" s="109"/>
      <c r="Z404" s="109"/>
      <c r="AA404" s="109"/>
      <c r="AB404" s="109"/>
      <c r="AC404" s="109"/>
      <c r="AD404" s="109"/>
      <c r="AE404" s="109"/>
    </row>
    <row r="405" spans="4:31" ht="15.75" customHeight="1" x14ac:dyDescent="0.35">
      <c r="D405" s="99"/>
      <c r="I405" s="108"/>
      <c r="J405" s="109"/>
      <c r="K405" s="109"/>
      <c r="L405" s="109"/>
      <c r="M405" s="109"/>
      <c r="N405" s="109"/>
      <c r="O405" s="109"/>
      <c r="P405" s="109"/>
      <c r="Q405" s="109"/>
      <c r="R405" s="109"/>
      <c r="S405" s="109"/>
      <c r="T405" s="109"/>
      <c r="U405" s="109"/>
      <c r="V405" s="109"/>
      <c r="W405" s="109"/>
      <c r="X405" s="109"/>
      <c r="Y405" s="109"/>
      <c r="Z405" s="109"/>
      <c r="AA405" s="109"/>
      <c r="AB405" s="109"/>
      <c r="AC405" s="109"/>
      <c r="AD405" s="109"/>
      <c r="AE405" s="109"/>
    </row>
    <row r="406" spans="4:31" ht="15.75" customHeight="1" x14ac:dyDescent="0.35">
      <c r="D406" s="99"/>
      <c r="I406" s="108"/>
      <c r="J406" s="109"/>
      <c r="K406" s="109"/>
      <c r="L406" s="109"/>
      <c r="M406" s="109"/>
      <c r="N406" s="109"/>
      <c r="O406" s="109"/>
      <c r="P406" s="109"/>
      <c r="Q406" s="109"/>
      <c r="R406" s="109"/>
      <c r="S406" s="109"/>
      <c r="T406" s="109"/>
      <c r="U406" s="109"/>
      <c r="V406" s="109"/>
      <c r="W406" s="109"/>
      <c r="X406" s="109"/>
      <c r="Y406" s="109"/>
      <c r="Z406" s="109"/>
      <c r="AA406" s="109"/>
      <c r="AB406" s="109"/>
      <c r="AC406" s="109"/>
      <c r="AD406" s="109"/>
      <c r="AE406" s="109"/>
    </row>
    <row r="407" spans="4:31" ht="15.75" customHeight="1" x14ac:dyDescent="0.35">
      <c r="D407" s="99"/>
      <c r="I407" s="108"/>
      <c r="J407" s="109"/>
      <c r="K407" s="109"/>
      <c r="L407" s="109"/>
      <c r="M407" s="109"/>
      <c r="N407" s="109"/>
      <c r="O407" s="109"/>
      <c r="P407" s="109"/>
      <c r="Q407" s="109"/>
      <c r="R407" s="109"/>
      <c r="S407" s="109"/>
      <c r="T407" s="109"/>
      <c r="U407" s="109"/>
      <c r="V407" s="109"/>
      <c r="W407" s="109"/>
      <c r="X407" s="109"/>
      <c r="Y407" s="109"/>
      <c r="Z407" s="109"/>
      <c r="AA407" s="109"/>
      <c r="AB407" s="109"/>
      <c r="AC407" s="109"/>
      <c r="AD407" s="109"/>
      <c r="AE407" s="109"/>
    </row>
    <row r="408" spans="4:31" ht="15.75" customHeight="1" x14ac:dyDescent="0.35">
      <c r="D408" s="99"/>
      <c r="I408" s="108"/>
      <c r="J408" s="109"/>
      <c r="K408" s="109"/>
      <c r="L408" s="109"/>
      <c r="M408" s="109"/>
      <c r="N408" s="109"/>
      <c r="O408" s="109"/>
      <c r="P408" s="109"/>
      <c r="Q408" s="109"/>
      <c r="R408" s="109"/>
      <c r="S408" s="109"/>
      <c r="T408" s="109"/>
      <c r="U408" s="109"/>
      <c r="V408" s="109"/>
      <c r="W408" s="109"/>
      <c r="X408" s="109"/>
      <c r="Y408" s="109"/>
      <c r="Z408" s="109"/>
      <c r="AA408" s="109"/>
      <c r="AB408" s="109"/>
      <c r="AC408" s="109"/>
      <c r="AD408" s="109"/>
      <c r="AE408" s="109"/>
    </row>
    <row r="409" spans="4:31" ht="15.75" customHeight="1" x14ac:dyDescent="0.35">
      <c r="D409" s="99"/>
      <c r="I409" s="108"/>
      <c r="J409" s="109"/>
      <c r="K409" s="109"/>
      <c r="L409" s="109"/>
      <c r="M409" s="109"/>
      <c r="N409" s="109"/>
      <c r="O409" s="109"/>
      <c r="P409" s="109"/>
      <c r="Q409" s="109"/>
      <c r="R409" s="109"/>
      <c r="S409" s="109"/>
      <c r="T409" s="109"/>
      <c r="U409" s="109"/>
      <c r="V409" s="109"/>
      <c r="W409" s="109"/>
      <c r="X409" s="109"/>
      <c r="Y409" s="109"/>
      <c r="Z409" s="109"/>
      <c r="AA409" s="109"/>
      <c r="AB409" s="109"/>
      <c r="AC409" s="109"/>
      <c r="AD409" s="109"/>
      <c r="AE409" s="109"/>
    </row>
    <row r="410" spans="4:31" ht="15.75" customHeight="1" x14ac:dyDescent="0.35">
      <c r="D410" s="99"/>
      <c r="I410" s="108"/>
      <c r="J410" s="109"/>
      <c r="K410" s="109"/>
      <c r="L410" s="109"/>
      <c r="M410" s="109"/>
      <c r="N410" s="109"/>
      <c r="O410" s="109"/>
      <c r="P410" s="109"/>
      <c r="Q410" s="109"/>
      <c r="R410" s="109"/>
      <c r="S410" s="109"/>
      <c r="T410" s="109"/>
      <c r="U410" s="109"/>
      <c r="V410" s="109"/>
      <c r="W410" s="109"/>
      <c r="X410" s="109"/>
      <c r="Y410" s="109"/>
      <c r="Z410" s="109"/>
      <c r="AA410" s="109"/>
      <c r="AB410" s="109"/>
      <c r="AC410" s="109"/>
      <c r="AD410" s="109"/>
      <c r="AE410" s="109"/>
    </row>
    <row r="411" spans="4:31" ht="15.75" customHeight="1" x14ac:dyDescent="0.35">
      <c r="D411" s="99"/>
      <c r="I411" s="108"/>
      <c r="J411" s="109"/>
      <c r="K411" s="109"/>
      <c r="L411" s="109"/>
      <c r="M411" s="109"/>
      <c r="N411" s="109"/>
      <c r="O411" s="109"/>
      <c r="P411" s="109"/>
      <c r="Q411" s="109"/>
      <c r="R411" s="109"/>
      <c r="S411" s="109"/>
      <c r="T411" s="109"/>
      <c r="U411" s="109"/>
      <c r="V411" s="109"/>
      <c r="W411" s="109"/>
      <c r="X411" s="109"/>
      <c r="Y411" s="109"/>
      <c r="Z411" s="109"/>
      <c r="AA411" s="109"/>
      <c r="AB411" s="109"/>
      <c r="AC411" s="109"/>
      <c r="AD411" s="109"/>
      <c r="AE411" s="109"/>
    </row>
    <row r="412" spans="4:31" ht="15.75" customHeight="1" x14ac:dyDescent="0.35">
      <c r="D412" s="99"/>
      <c r="I412" s="108"/>
      <c r="J412" s="109"/>
      <c r="K412" s="109"/>
      <c r="L412" s="109"/>
      <c r="M412" s="109"/>
      <c r="N412" s="109"/>
      <c r="O412" s="109"/>
      <c r="P412" s="109"/>
      <c r="Q412" s="109"/>
      <c r="R412" s="109"/>
      <c r="S412" s="109"/>
      <c r="T412" s="109"/>
      <c r="U412" s="109"/>
      <c r="V412" s="109"/>
      <c r="W412" s="109"/>
      <c r="X412" s="109"/>
      <c r="Y412" s="109"/>
      <c r="Z412" s="109"/>
      <c r="AA412" s="109"/>
      <c r="AB412" s="109"/>
      <c r="AC412" s="109"/>
      <c r="AD412" s="109"/>
      <c r="AE412" s="109"/>
    </row>
    <row r="413" spans="4:31" ht="15.75" customHeight="1" x14ac:dyDescent="0.35">
      <c r="D413" s="99"/>
      <c r="I413" s="108"/>
      <c r="J413" s="109"/>
      <c r="K413" s="109"/>
      <c r="L413" s="109"/>
      <c r="M413" s="109"/>
      <c r="N413" s="109"/>
      <c r="O413" s="109"/>
      <c r="P413" s="109"/>
      <c r="Q413" s="109"/>
      <c r="R413" s="109"/>
      <c r="S413" s="109"/>
      <c r="T413" s="109"/>
      <c r="U413" s="109"/>
      <c r="V413" s="109"/>
      <c r="W413" s="109"/>
      <c r="X413" s="109"/>
      <c r="Y413" s="109"/>
      <c r="Z413" s="109"/>
      <c r="AA413" s="109"/>
      <c r="AB413" s="109"/>
      <c r="AC413" s="109"/>
      <c r="AD413" s="109"/>
      <c r="AE413" s="109"/>
    </row>
    <row r="414" spans="4:31" ht="15.75" customHeight="1" x14ac:dyDescent="0.35">
      <c r="D414" s="99"/>
      <c r="I414" s="108"/>
      <c r="J414" s="109"/>
      <c r="K414" s="109"/>
      <c r="L414" s="109"/>
      <c r="M414" s="109"/>
      <c r="N414" s="109"/>
      <c r="O414" s="109"/>
      <c r="P414" s="109"/>
      <c r="Q414" s="109"/>
      <c r="R414" s="109"/>
      <c r="S414" s="109"/>
      <c r="T414" s="109"/>
      <c r="U414" s="109"/>
      <c r="V414" s="109"/>
      <c r="W414" s="109"/>
      <c r="X414" s="109"/>
      <c r="Y414" s="109"/>
      <c r="Z414" s="109"/>
      <c r="AA414" s="109"/>
      <c r="AB414" s="109"/>
      <c r="AC414" s="109"/>
      <c r="AD414" s="109"/>
      <c r="AE414" s="109"/>
    </row>
    <row r="415" spans="4:31" ht="15.75" customHeight="1" x14ac:dyDescent="0.35">
      <c r="D415" s="99"/>
      <c r="I415" s="108"/>
      <c r="J415" s="109"/>
      <c r="K415" s="109"/>
      <c r="L415" s="109"/>
      <c r="M415" s="109"/>
      <c r="N415" s="109"/>
      <c r="O415" s="109"/>
      <c r="P415" s="109"/>
      <c r="Q415" s="109"/>
      <c r="R415" s="109"/>
      <c r="S415" s="109"/>
      <c r="T415" s="109"/>
      <c r="U415" s="109"/>
      <c r="V415" s="109"/>
      <c r="W415" s="109"/>
      <c r="X415" s="109"/>
      <c r="Y415" s="109"/>
      <c r="Z415" s="109"/>
      <c r="AA415" s="109"/>
      <c r="AB415" s="109"/>
      <c r="AC415" s="109"/>
      <c r="AD415" s="109"/>
      <c r="AE415" s="109"/>
    </row>
    <row r="416" spans="4:31" ht="15.75" customHeight="1" x14ac:dyDescent="0.35">
      <c r="D416" s="99"/>
      <c r="I416" s="108"/>
      <c r="J416" s="109"/>
      <c r="K416" s="109"/>
      <c r="L416" s="109"/>
      <c r="M416" s="109"/>
      <c r="N416" s="109"/>
      <c r="O416" s="109"/>
      <c r="P416" s="109"/>
      <c r="Q416" s="109"/>
      <c r="R416" s="109"/>
      <c r="S416" s="109"/>
      <c r="T416" s="109"/>
      <c r="U416" s="109"/>
      <c r="V416" s="109"/>
      <c r="W416" s="109"/>
      <c r="X416" s="109"/>
      <c r="Y416" s="109"/>
      <c r="Z416" s="109"/>
      <c r="AA416" s="109"/>
      <c r="AB416" s="109"/>
      <c r="AC416" s="109"/>
      <c r="AD416" s="109"/>
      <c r="AE416" s="109"/>
    </row>
    <row r="417" spans="4:31" ht="15.75" customHeight="1" x14ac:dyDescent="0.35">
      <c r="D417" s="99"/>
      <c r="I417" s="108"/>
      <c r="J417" s="109"/>
      <c r="K417" s="109"/>
      <c r="L417" s="109"/>
      <c r="M417" s="109"/>
      <c r="N417" s="109"/>
      <c r="O417" s="109"/>
      <c r="P417" s="109"/>
      <c r="Q417" s="109"/>
      <c r="R417" s="109"/>
      <c r="S417" s="109"/>
      <c r="T417" s="109"/>
      <c r="U417" s="109"/>
      <c r="V417" s="109"/>
      <c r="W417" s="109"/>
      <c r="X417" s="109"/>
      <c r="Y417" s="109"/>
      <c r="Z417" s="109"/>
      <c r="AA417" s="109"/>
      <c r="AB417" s="109"/>
      <c r="AC417" s="109"/>
      <c r="AD417" s="109"/>
      <c r="AE417" s="109"/>
    </row>
    <row r="418" spans="4:31" ht="15.75" customHeight="1" x14ac:dyDescent="0.35">
      <c r="D418" s="99"/>
      <c r="I418" s="108"/>
      <c r="J418" s="109"/>
      <c r="K418" s="109"/>
      <c r="L418" s="109"/>
      <c r="M418" s="109"/>
      <c r="N418" s="109"/>
      <c r="O418" s="109"/>
      <c r="P418" s="109"/>
      <c r="Q418" s="109"/>
      <c r="R418" s="109"/>
      <c r="S418" s="109"/>
      <c r="T418" s="109"/>
      <c r="U418" s="109"/>
      <c r="V418" s="109"/>
      <c r="W418" s="109"/>
      <c r="X418" s="109"/>
      <c r="Y418" s="109"/>
      <c r="Z418" s="109"/>
      <c r="AA418" s="109"/>
      <c r="AB418" s="109"/>
      <c r="AC418" s="109"/>
      <c r="AD418" s="109"/>
      <c r="AE418" s="109"/>
    </row>
    <row r="419" spans="4:31" ht="15.75" customHeight="1" x14ac:dyDescent="0.35">
      <c r="D419" s="99"/>
      <c r="I419" s="108"/>
      <c r="J419" s="109"/>
      <c r="K419" s="109"/>
      <c r="L419" s="109"/>
      <c r="M419" s="109"/>
      <c r="N419" s="109"/>
      <c r="O419" s="109"/>
      <c r="P419" s="109"/>
      <c r="Q419" s="109"/>
      <c r="R419" s="109"/>
      <c r="S419" s="109"/>
      <c r="T419" s="109"/>
      <c r="U419" s="109"/>
      <c r="V419" s="109"/>
      <c r="W419" s="109"/>
      <c r="X419" s="109"/>
      <c r="Y419" s="109"/>
      <c r="Z419" s="109"/>
      <c r="AA419" s="109"/>
      <c r="AB419" s="109"/>
      <c r="AC419" s="109"/>
      <c r="AD419" s="109"/>
      <c r="AE419" s="109"/>
    </row>
    <row r="420" spans="4:31" ht="15.75" customHeight="1" x14ac:dyDescent="0.35">
      <c r="D420" s="99"/>
      <c r="I420" s="108"/>
      <c r="J420" s="109"/>
      <c r="K420" s="109"/>
      <c r="L420" s="109"/>
      <c r="M420" s="109"/>
      <c r="N420" s="109"/>
      <c r="O420" s="109"/>
      <c r="P420" s="109"/>
      <c r="Q420" s="109"/>
      <c r="R420" s="109"/>
      <c r="S420" s="109"/>
      <c r="T420" s="109"/>
      <c r="U420" s="109"/>
      <c r="V420" s="109"/>
      <c r="W420" s="109"/>
      <c r="X420" s="109"/>
      <c r="Y420" s="109"/>
      <c r="Z420" s="109"/>
      <c r="AA420" s="109"/>
      <c r="AB420" s="109"/>
      <c r="AC420" s="109"/>
      <c r="AD420" s="109"/>
      <c r="AE420" s="109"/>
    </row>
    <row r="421" spans="4:31" ht="15.75" customHeight="1" x14ac:dyDescent="0.35">
      <c r="D421" s="99"/>
      <c r="I421" s="108"/>
      <c r="J421" s="109"/>
      <c r="K421" s="109"/>
      <c r="L421" s="109"/>
      <c r="M421" s="109"/>
      <c r="N421" s="109"/>
      <c r="O421" s="109"/>
      <c r="P421" s="109"/>
      <c r="Q421" s="109"/>
      <c r="R421" s="109"/>
      <c r="S421" s="109"/>
      <c r="T421" s="109"/>
      <c r="U421" s="109"/>
      <c r="V421" s="109"/>
      <c r="W421" s="109"/>
      <c r="X421" s="109"/>
      <c r="Y421" s="109"/>
      <c r="Z421" s="109"/>
      <c r="AA421" s="109"/>
      <c r="AB421" s="109"/>
      <c r="AC421" s="109"/>
      <c r="AD421" s="109"/>
      <c r="AE421" s="109"/>
    </row>
    <row r="422" spans="4:31" ht="15.75" customHeight="1" x14ac:dyDescent="0.35">
      <c r="D422" s="99"/>
      <c r="I422" s="108"/>
      <c r="J422" s="109"/>
      <c r="K422" s="109"/>
      <c r="L422" s="109"/>
      <c r="M422" s="109"/>
      <c r="N422" s="109"/>
      <c r="O422" s="109"/>
      <c r="P422" s="109"/>
      <c r="Q422" s="109"/>
      <c r="R422" s="109"/>
      <c r="S422" s="109"/>
      <c r="T422" s="109"/>
      <c r="U422" s="109"/>
      <c r="V422" s="109"/>
      <c r="W422" s="109"/>
      <c r="X422" s="109"/>
      <c r="Y422" s="109"/>
      <c r="Z422" s="109"/>
      <c r="AA422" s="109"/>
      <c r="AB422" s="109"/>
      <c r="AC422" s="109"/>
      <c r="AD422" s="109"/>
      <c r="AE422" s="109"/>
    </row>
    <row r="423" spans="4:31" ht="15.75" customHeight="1" x14ac:dyDescent="0.35">
      <c r="D423" s="99"/>
      <c r="I423" s="108"/>
      <c r="J423" s="109"/>
      <c r="K423" s="109"/>
      <c r="L423" s="109"/>
      <c r="M423" s="109"/>
      <c r="N423" s="109"/>
      <c r="O423" s="109"/>
      <c r="P423" s="109"/>
      <c r="Q423" s="109"/>
      <c r="R423" s="109"/>
      <c r="S423" s="109"/>
      <c r="T423" s="109"/>
      <c r="U423" s="109"/>
      <c r="V423" s="109"/>
      <c r="W423" s="109"/>
      <c r="X423" s="109"/>
      <c r="Y423" s="109"/>
      <c r="Z423" s="109"/>
      <c r="AA423" s="109"/>
      <c r="AB423" s="109"/>
      <c r="AC423" s="109"/>
      <c r="AD423" s="109"/>
      <c r="AE423" s="109"/>
    </row>
    <row r="424" spans="4:31" ht="15.75" customHeight="1" x14ac:dyDescent="0.35">
      <c r="D424" s="99"/>
      <c r="I424" s="108"/>
      <c r="J424" s="109"/>
      <c r="K424" s="109"/>
      <c r="L424" s="109"/>
      <c r="M424" s="109"/>
      <c r="N424" s="109"/>
      <c r="O424" s="109"/>
      <c r="P424" s="109"/>
      <c r="Q424" s="109"/>
      <c r="R424" s="109"/>
      <c r="S424" s="109"/>
      <c r="T424" s="109"/>
      <c r="U424" s="109"/>
      <c r="V424" s="109"/>
      <c r="W424" s="109"/>
      <c r="X424" s="109"/>
      <c r="Y424" s="109"/>
      <c r="Z424" s="109"/>
      <c r="AA424" s="109"/>
      <c r="AB424" s="109"/>
      <c r="AC424" s="109"/>
      <c r="AD424" s="109"/>
      <c r="AE424" s="109"/>
    </row>
    <row r="425" spans="4:31" ht="15.75" customHeight="1" x14ac:dyDescent="0.35">
      <c r="D425" s="99"/>
      <c r="I425" s="108"/>
      <c r="J425" s="109"/>
      <c r="K425" s="109"/>
      <c r="L425" s="109"/>
      <c r="M425" s="109"/>
      <c r="N425" s="109"/>
      <c r="O425" s="109"/>
      <c r="P425" s="109"/>
      <c r="Q425" s="109"/>
      <c r="R425" s="109"/>
      <c r="S425" s="109"/>
      <c r="T425" s="109"/>
      <c r="U425" s="109"/>
      <c r="V425" s="109"/>
      <c r="W425" s="109"/>
      <c r="X425" s="109"/>
      <c r="Y425" s="109"/>
      <c r="Z425" s="109"/>
      <c r="AA425" s="109"/>
      <c r="AB425" s="109"/>
      <c r="AC425" s="109"/>
      <c r="AD425" s="109"/>
      <c r="AE425" s="109"/>
    </row>
    <row r="426" spans="4:31" ht="15.75" customHeight="1" x14ac:dyDescent="0.35">
      <c r="D426" s="99"/>
      <c r="I426" s="108"/>
      <c r="J426" s="109"/>
      <c r="K426" s="109"/>
      <c r="L426" s="109"/>
      <c r="M426" s="109"/>
      <c r="N426" s="109"/>
      <c r="O426" s="109"/>
      <c r="P426" s="109"/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</row>
    <row r="427" spans="4:31" ht="15.75" customHeight="1" x14ac:dyDescent="0.35">
      <c r="D427" s="99"/>
      <c r="I427" s="108"/>
      <c r="J427" s="109"/>
      <c r="K427" s="109"/>
      <c r="L427" s="109"/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</row>
    <row r="428" spans="4:31" ht="15.75" customHeight="1" x14ac:dyDescent="0.35">
      <c r="D428" s="99"/>
      <c r="I428" s="108"/>
      <c r="J428" s="109"/>
      <c r="K428" s="109"/>
      <c r="L428" s="109"/>
      <c r="M428" s="109"/>
      <c r="N428" s="109"/>
      <c r="O428" s="109"/>
      <c r="P428" s="109"/>
      <c r="Q428" s="109"/>
      <c r="R428" s="109"/>
      <c r="S428" s="109"/>
      <c r="T428" s="109"/>
      <c r="U428" s="109"/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</row>
    <row r="429" spans="4:31" ht="15.75" customHeight="1" x14ac:dyDescent="0.35">
      <c r="D429" s="99"/>
      <c r="I429" s="108"/>
      <c r="J429" s="109"/>
      <c r="K429" s="109"/>
      <c r="L429" s="109"/>
      <c r="M429" s="109"/>
      <c r="N429" s="109"/>
      <c r="O429" s="109"/>
      <c r="P429" s="109"/>
      <c r="Q429" s="109"/>
      <c r="R429" s="109"/>
      <c r="S429" s="109"/>
      <c r="T429" s="109"/>
      <c r="U429" s="109"/>
      <c r="V429" s="109"/>
      <c r="W429" s="109"/>
      <c r="X429" s="109"/>
      <c r="Y429" s="109"/>
      <c r="Z429" s="109"/>
      <c r="AA429" s="109"/>
      <c r="AB429" s="109"/>
      <c r="AC429" s="109"/>
      <c r="AD429" s="109"/>
      <c r="AE429" s="109"/>
    </row>
    <row r="430" spans="4:31" ht="15.75" customHeight="1" x14ac:dyDescent="0.35">
      <c r="D430" s="99"/>
    </row>
    <row r="431" spans="4:31" ht="15.75" customHeight="1" x14ac:dyDescent="0.35">
      <c r="D431" s="99"/>
    </row>
    <row r="432" spans="4:31" ht="15.75" customHeight="1" x14ac:dyDescent="0.35">
      <c r="D432" s="99"/>
    </row>
    <row r="433" spans="4:4" ht="15.75" customHeight="1" x14ac:dyDescent="0.35">
      <c r="D433" s="99"/>
    </row>
    <row r="434" spans="4:4" ht="15.75" customHeight="1" x14ac:dyDescent="0.35">
      <c r="D434" s="99"/>
    </row>
    <row r="435" spans="4:4" ht="15.75" customHeight="1" x14ac:dyDescent="0.35">
      <c r="D435" s="99"/>
    </row>
    <row r="436" spans="4:4" ht="15.75" customHeight="1" x14ac:dyDescent="0.35">
      <c r="D436" s="99"/>
    </row>
    <row r="437" spans="4:4" ht="15.75" customHeight="1" x14ac:dyDescent="0.35">
      <c r="D437" s="99"/>
    </row>
    <row r="438" spans="4:4" ht="15.75" customHeight="1" x14ac:dyDescent="0.35">
      <c r="D438" s="99"/>
    </row>
    <row r="439" spans="4:4" ht="15.75" customHeight="1" x14ac:dyDescent="0.35">
      <c r="D439" s="99"/>
    </row>
    <row r="440" spans="4:4" ht="15.75" customHeight="1" x14ac:dyDescent="0.35">
      <c r="D440" s="99"/>
    </row>
    <row r="441" spans="4:4" ht="15.75" customHeight="1" x14ac:dyDescent="0.35">
      <c r="D441" s="99"/>
    </row>
    <row r="442" spans="4:4" ht="15.75" customHeight="1" x14ac:dyDescent="0.35">
      <c r="D442" s="99"/>
    </row>
    <row r="443" spans="4:4" ht="15.75" customHeight="1" x14ac:dyDescent="0.35">
      <c r="D443" s="99"/>
    </row>
    <row r="444" spans="4:4" ht="15.75" customHeight="1" x14ac:dyDescent="0.35">
      <c r="D444" s="99"/>
    </row>
    <row r="445" spans="4:4" ht="15.75" customHeight="1" x14ac:dyDescent="0.35">
      <c r="D445" s="99"/>
    </row>
    <row r="446" spans="4:4" ht="15.75" customHeight="1" x14ac:dyDescent="0.35">
      <c r="D446" s="99"/>
    </row>
    <row r="447" spans="4:4" ht="15.75" customHeight="1" x14ac:dyDescent="0.35">
      <c r="D447" s="99"/>
    </row>
    <row r="448" spans="4:4" ht="15.75" customHeight="1" x14ac:dyDescent="0.35">
      <c r="D448" s="99"/>
    </row>
    <row r="449" spans="4:4" ht="15.75" customHeight="1" x14ac:dyDescent="0.35">
      <c r="D449" s="99"/>
    </row>
    <row r="450" spans="4:4" ht="15.75" customHeight="1" x14ac:dyDescent="0.35">
      <c r="D450" s="99"/>
    </row>
    <row r="451" spans="4:4" ht="15.75" customHeight="1" x14ac:dyDescent="0.35">
      <c r="D451" s="99"/>
    </row>
    <row r="452" spans="4:4" ht="15.75" customHeight="1" x14ac:dyDescent="0.35">
      <c r="D452" s="99"/>
    </row>
    <row r="453" spans="4:4" ht="15.75" customHeight="1" x14ac:dyDescent="0.35">
      <c r="D453" s="99"/>
    </row>
    <row r="454" spans="4:4" ht="15.75" customHeight="1" x14ac:dyDescent="0.35">
      <c r="D454" s="99"/>
    </row>
    <row r="455" spans="4:4" ht="15.75" customHeight="1" x14ac:dyDescent="0.35">
      <c r="D455" s="99"/>
    </row>
    <row r="456" spans="4:4" ht="15.75" customHeight="1" x14ac:dyDescent="0.35">
      <c r="D456" s="99"/>
    </row>
    <row r="457" spans="4:4" ht="15.75" customHeight="1" x14ac:dyDescent="0.35">
      <c r="D457" s="99"/>
    </row>
    <row r="458" spans="4:4" ht="15.75" customHeight="1" x14ac:dyDescent="0.35">
      <c r="D458" s="99"/>
    </row>
    <row r="459" spans="4:4" ht="15.75" customHeight="1" x14ac:dyDescent="0.35">
      <c r="D459" s="99"/>
    </row>
    <row r="460" spans="4:4" ht="15.75" customHeight="1" x14ac:dyDescent="0.35">
      <c r="D460" s="99"/>
    </row>
    <row r="461" spans="4:4" ht="15.75" customHeight="1" x14ac:dyDescent="0.35">
      <c r="D461" s="99"/>
    </row>
    <row r="462" spans="4:4" ht="15.75" customHeight="1" x14ac:dyDescent="0.35">
      <c r="D462" s="99"/>
    </row>
    <row r="463" spans="4:4" ht="15.75" customHeight="1" x14ac:dyDescent="0.35">
      <c r="D463" s="99"/>
    </row>
    <row r="464" spans="4:4" ht="15.75" customHeight="1" x14ac:dyDescent="0.35">
      <c r="D464" s="99"/>
    </row>
    <row r="465" spans="4:4" ht="15.75" customHeight="1" x14ac:dyDescent="0.35">
      <c r="D465" s="99"/>
    </row>
    <row r="466" spans="4:4" ht="15.75" customHeight="1" x14ac:dyDescent="0.35">
      <c r="D466" s="99"/>
    </row>
    <row r="467" spans="4:4" ht="15.75" customHeight="1" x14ac:dyDescent="0.35">
      <c r="D467" s="99"/>
    </row>
    <row r="468" spans="4:4" ht="15.75" customHeight="1" x14ac:dyDescent="0.35">
      <c r="D468" s="99"/>
    </row>
    <row r="469" spans="4:4" ht="15.75" customHeight="1" x14ac:dyDescent="0.35">
      <c r="D469" s="99"/>
    </row>
    <row r="470" spans="4:4" ht="15.75" customHeight="1" x14ac:dyDescent="0.35">
      <c r="D470" s="99"/>
    </row>
    <row r="471" spans="4:4" ht="15.75" customHeight="1" x14ac:dyDescent="0.35">
      <c r="D471" s="99"/>
    </row>
    <row r="472" spans="4:4" ht="15.75" customHeight="1" x14ac:dyDescent="0.35">
      <c r="D472" s="99"/>
    </row>
    <row r="473" spans="4:4" ht="15.75" customHeight="1" x14ac:dyDescent="0.35">
      <c r="D473" s="99"/>
    </row>
    <row r="474" spans="4:4" ht="15.75" customHeight="1" x14ac:dyDescent="0.35">
      <c r="D474" s="99"/>
    </row>
    <row r="475" spans="4:4" ht="15.75" customHeight="1" x14ac:dyDescent="0.35">
      <c r="D475" s="99"/>
    </row>
    <row r="476" spans="4:4" ht="15.75" customHeight="1" x14ac:dyDescent="0.35">
      <c r="D476" s="99"/>
    </row>
    <row r="477" spans="4:4" ht="15.75" customHeight="1" x14ac:dyDescent="0.35">
      <c r="D477" s="99"/>
    </row>
    <row r="478" spans="4:4" ht="15.75" customHeight="1" x14ac:dyDescent="0.35">
      <c r="D478" s="99"/>
    </row>
    <row r="479" spans="4:4" ht="15.75" customHeight="1" x14ac:dyDescent="0.35">
      <c r="D479" s="99"/>
    </row>
    <row r="480" spans="4:4" ht="15.75" customHeight="1" x14ac:dyDescent="0.35">
      <c r="D480" s="99"/>
    </row>
    <row r="481" spans="4:4" ht="15.75" customHeight="1" x14ac:dyDescent="0.35">
      <c r="D481" s="99"/>
    </row>
    <row r="482" spans="4:4" ht="15.75" customHeight="1" x14ac:dyDescent="0.35">
      <c r="D482" s="99"/>
    </row>
    <row r="483" spans="4:4" ht="15.75" customHeight="1" x14ac:dyDescent="0.35">
      <c r="D483" s="99"/>
    </row>
    <row r="484" spans="4:4" ht="15.75" customHeight="1" x14ac:dyDescent="0.35">
      <c r="D484" s="99"/>
    </row>
    <row r="485" spans="4:4" ht="15.75" customHeight="1" x14ac:dyDescent="0.35">
      <c r="D485" s="99"/>
    </row>
    <row r="486" spans="4:4" ht="15.75" customHeight="1" x14ac:dyDescent="0.35">
      <c r="D486" s="99"/>
    </row>
    <row r="487" spans="4:4" ht="15.75" customHeight="1" x14ac:dyDescent="0.35">
      <c r="D487" s="99"/>
    </row>
    <row r="488" spans="4:4" ht="15.75" customHeight="1" x14ac:dyDescent="0.35">
      <c r="D488" s="99"/>
    </row>
    <row r="489" spans="4:4" ht="15.75" customHeight="1" x14ac:dyDescent="0.35">
      <c r="D489" s="99"/>
    </row>
    <row r="490" spans="4:4" ht="15.75" customHeight="1" x14ac:dyDescent="0.35">
      <c r="D490" s="99"/>
    </row>
    <row r="491" spans="4:4" ht="15.75" customHeight="1" x14ac:dyDescent="0.35">
      <c r="D491" s="99"/>
    </row>
    <row r="492" spans="4:4" ht="15.75" customHeight="1" x14ac:dyDescent="0.35">
      <c r="D492" s="99"/>
    </row>
    <row r="493" spans="4:4" ht="15.75" customHeight="1" x14ac:dyDescent="0.35">
      <c r="D493" s="99"/>
    </row>
    <row r="494" spans="4:4" ht="15.75" customHeight="1" x14ac:dyDescent="0.35">
      <c r="D494" s="99"/>
    </row>
    <row r="495" spans="4:4" ht="15.75" customHeight="1" x14ac:dyDescent="0.35">
      <c r="D495" s="99"/>
    </row>
    <row r="496" spans="4:4" ht="15.75" customHeight="1" x14ac:dyDescent="0.35">
      <c r="D496" s="99"/>
    </row>
    <row r="497" spans="4:4" ht="15.75" customHeight="1" x14ac:dyDescent="0.35">
      <c r="D497" s="99"/>
    </row>
    <row r="498" spans="4:4" ht="15.75" customHeight="1" x14ac:dyDescent="0.35">
      <c r="D498" s="99"/>
    </row>
    <row r="499" spans="4:4" ht="15.75" customHeight="1" x14ac:dyDescent="0.35">
      <c r="D499" s="99"/>
    </row>
    <row r="500" spans="4:4" ht="15.75" customHeight="1" x14ac:dyDescent="0.35">
      <c r="D500" s="99"/>
    </row>
    <row r="501" spans="4:4" ht="15.75" customHeight="1" x14ac:dyDescent="0.35">
      <c r="D501" s="99"/>
    </row>
    <row r="502" spans="4:4" ht="15.75" customHeight="1" x14ac:dyDescent="0.35">
      <c r="D502" s="99"/>
    </row>
    <row r="503" spans="4:4" ht="15.75" customHeight="1" x14ac:dyDescent="0.35">
      <c r="D503" s="99"/>
    </row>
    <row r="504" spans="4:4" ht="15.75" customHeight="1" x14ac:dyDescent="0.35">
      <c r="D504" s="99"/>
    </row>
    <row r="505" spans="4:4" ht="15.75" customHeight="1" x14ac:dyDescent="0.35">
      <c r="D505" s="99"/>
    </row>
    <row r="506" spans="4:4" ht="15.75" customHeight="1" x14ac:dyDescent="0.35">
      <c r="D506" s="99"/>
    </row>
    <row r="507" spans="4:4" ht="15.75" customHeight="1" x14ac:dyDescent="0.35">
      <c r="D507" s="99"/>
    </row>
    <row r="508" spans="4:4" ht="15.75" customHeight="1" x14ac:dyDescent="0.35">
      <c r="D508" s="99"/>
    </row>
    <row r="509" spans="4:4" ht="15.75" customHeight="1" x14ac:dyDescent="0.35">
      <c r="D509" s="99"/>
    </row>
    <row r="510" spans="4:4" ht="15.75" customHeight="1" x14ac:dyDescent="0.35">
      <c r="D510" s="99"/>
    </row>
    <row r="511" spans="4:4" ht="15.75" customHeight="1" x14ac:dyDescent="0.35">
      <c r="D511" s="99"/>
    </row>
    <row r="512" spans="4:4" ht="15.75" customHeight="1" x14ac:dyDescent="0.35">
      <c r="D512" s="99"/>
    </row>
    <row r="513" spans="4:4" ht="15.75" customHeight="1" x14ac:dyDescent="0.35">
      <c r="D513" s="99"/>
    </row>
    <row r="514" spans="4:4" ht="15.75" customHeight="1" x14ac:dyDescent="0.35">
      <c r="D514" s="99"/>
    </row>
    <row r="515" spans="4:4" ht="15.75" customHeight="1" x14ac:dyDescent="0.35">
      <c r="D515" s="99"/>
    </row>
    <row r="516" spans="4:4" ht="15.75" customHeight="1" x14ac:dyDescent="0.35">
      <c r="D516" s="99"/>
    </row>
    <row r="517" spans="4:4" ht="15.75" customHeight="1" x14ac:dyDescent="0.35">
      <c r="D517" s="99"/>
    </row>
    <row r="518" spans="4:4" ht="15.75" customHeight="1" x14ac:dyDescent="0.35">
      <c r="D518" s="99"/>
    </row>
    <row r="519" spans="4:4" ht="15.75" customHeight="1" x14ac:dyDescent="0.35">
      <c r="D519" s="99"/>
    </row>
    <row r="520" spans="4:4" ht="15.75" customHeight="1" x14ac:dyDescent="0.35">
      <c r="D520" s="99"/>
    </row>
    <row r="521" spans="4:4" ht="15.75" customHeight="1" x14ac:dyDescent="0.35">
      <c r="D521" s="99"/>
    </row>
    <row r="522" spans="4:4" ht="15.75" customHeight="1" x14ac:dyDescent="0.35">
      <c r="D522" s="99"/>
    </row>
    <row r="523" spans="4:4" ht="15.75" customHeight="1" x14ac:dyDescent="0.35">
      <c r="D523" s="99"/>
    </row>
    <row r="524" spans="4:4" ht="15.75" customHeight="1" x14ac:dyDescent="0.35">
      <c r="D524" s="99"/>
    </row>
    <row r="525" spans="4:4" ht="15.75" customHeight="1" x14ac:dyDescent="0.35">
      <c r="D525" s="99"/>
    </row>
    <row r="526" spans="4:4" ht="15.75" customHeight="1" x14ac:dyDescent="0.35">
      <c r="D526" s="99"/>
    </row>
    <row r="527" spans="4:4" ht="15.75" customHeight="1" x14ac:dyDescent="0.35">
      <c r="D527" s="99"/>
    </row>
    <row r="528" spans="4:4" ht="15.75" customHeight="1" x14ac:dyDescent="0.35">
      <c r="D528" s="99"/>
    </row>
    <row r="529" spans="4:4" ht="15.75" customHeight="1" x14ac:dyDescent="0.35">
      <c r="D529" s="99"/>
    </row>
    <row r="530" spans="4:4" ht="15.75" customHeight="1" x14ac:dyDescent="0.35">
      <c r="D530" s="99"/>
    </row>
    <row r="531" spans="4:4" ht="15.75" customHeight="1" x14ac:dyDescent="0.35">
      <c r="D531" s="99"/>
    </row>
    <row r="532" spans="4:4" ht="15.75" customHeight="1" x14ac:dyDescent="0.35">
      <c r="D532" s="99"/>
    </row>
    <row r="533" spans="4:4" ht="15.75" customHeight="1" x14ac:dyDescent="0.35">
      <c r="D533" s="99"/>
    </row>
    <row r="534" spans="4:4" ht="15.75" customHeight="1" x14ac:dyDescent="0.35">
      <c r="D534" s="99"/>
    </row>
    <row r="535" spans="4:4" ht="15.75" customHeight="1" x14ac:dyDescent="0.35">
      <c r="D535" s="99"/>
    </row>
    <row r="536" spans="4:4" ht="15.75" customHeight="1" x14ac:dyDescent="0.35">
      <c r="D536" s="99"/>
    </row>
    <row r="537" spans="4:4" ht="15.75" customHeight="1" x14ac:dyDescent="0.35">
      <c r="D537" s="99"/>
    </row>
    <row r="538" spans="4:4" ht="15.75" customHeight="1" x14ac:dyDescent="0.35"/>
    <row r="539" spans="4:4" ht="15.75" customHeight="1" x14ac:dyDescent="0.35"/>
    <row r="540" spans="4:4" ht="15.75" customHeight="1" x14ac:dyDescent="0.35"/>
    <row r="541" spans="4:4" ht="15.75" customHeight="1" x14ac:dyDescent="0.35"/>
    <row r="542" spans="4:4" ht="15.75" customHeight="1" x14ac:dyDescent="0.35"/>
    <row r="543" spans="4:4" ht="15.75" customHeight="1" x14ac:dyDescent="0.35"/>
    <row r="544" spans="4: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autoFilter ref="A4:AL338" xr:uid="{00000000-0009-0000-0000-000002000000}">
    <sortState xmlns:xlrd2="http://schemas.microsoft.com/office/spreadsheetml/2017/richdata2" ref="A5:AL338">
      <sortCondition ref="D4:D338"/>
    </sortState>
  </autoFilter>
  <conditionalFormatting sqref="AF5:AL10 AF12:AL334">
    <cfRule type="cellIs" dxfId="1" priority="2" operator="greaterThan">
      <formula>5</formula>
    </cfRule>
  </conditionalFormatting>
  <conditionalFormatting sqref="G5:G10 G12:G334">
    <cfRule type="cellIs" dxfId="0" priority="1" operator="equal">
      <formula>"No"</formula>
    </cfRule>
  </conditionalFormatting>
  <dataValidations count="1">
    <dataValidation type="list" allowBlank="1" showInputMessage="1" showErrorMessage="1" sqref="AF5:AL334" xr:uid="{DBE579CE-9BF3-4D43-8364-8161C352E4D1}">
      <formula1>"select,Yes, Not now but possible, No"</formula1>
    </dataValidation>
  </dataValidations>
  <pageMargins left="0.70866141732283472" right="0.70866141732283472" top="0.74803149606299213" bottom="0.74803149606299213" header="0" footer="0"/>
  <pageSetup paperSize="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 dataset (web version)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 Kanamaru</dc:creator>
  <cp:lastModifiedBy>Sae Kanamaru</cp:lastModifiedBy>
  <dcterms:created xsi:type="dcterms:W3CDTF">2021-03-26T06:46:55Z</dcterms:created>
  <dcterms:modified xsi:type="dcterms:W3CDTF">2021-03-26T06:51:01Z</dcterms:modified>
</cp:coreProperties>
</file>